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Ivan\Financijski izvještaji\2024\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E303" i="9" s="1"/>
  <c r="B303" i="9" s="1"/>
  <c r="F303" i="9"/>
  <c r="H302" i="9"/>
  <c r="G302" i="9"/>
  <c r="F302" i="9"/>
  <c r="E302" i="9"/>
  <c r="B302" i="9" s="1"/>
  <c r="H301" i="9"/>
  <c r="G301" i="9"/>
  <c r="E301" i="9" s="1"/>
  <c r="B301" i="9" s="1"/>
  <c r="F301" i="9"/>
  <c r="H300" i="9"/>
  <c r="G300" i="9"/>
  <c r="E300" i="9" s="1"/>
  <c r="B300" i="9" s="1"/>
  <c r="F300" i="9"/>
  <c r="H299" i="9"/>
  <c r="E299" i="9" s="1"/>
  <c r="G299" i="9"/>
  <c r="F299" i="9"/>
  <c r="B299" i="9"/>
  <c r="H298" i="9"/>
  <c r="E298" i="9" s="1"/>
  <c r="B298" i="9" s="1"/>
  <c r="G298" i="9"/>
  <c r="F298" i="9"/>
  <c r="H297" i="9"/>
  <c r="G297" i="9"/>
  <c r="E297" i="9" s="1"/>
  <c r="F297" i="9"/>
  <c r="H296" i="9"/>
  <c r="G296" i="9"/>
  <c r="F296" i="9"/>
  <c r="H295" i="9"/>
  <c r="E295" i="9" s="1"/>
  <c r="B295" i="9" s="1"/>
  <c r="G295" i="9"/>
  <c r="F295" i="9"/>
  <c r="H294" i="9"/>
  <c r="E294" i="9" s="1"/>
  <c r="B294" i="9" s="1"/>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L260" i="9"/>
  <c r="F260" i="9" s="1"/>
  <c r="E260" i="9"/>
  <c r="B260" i="9"/>
  <c r="M259" i="9"/>
  <c r="L259" i="9"/>
  <c r="F259" i="9"/>
  <c r="E259" i="9"/>
  <c r="B259" i="9" s="1"/>
  <c r="M258" i="9"/>
  <c r="L258" i="9"/>
  <c r="F258" i="9"/>
  <c r="E258" i="9"/>
  <c r="B258" i="9" s="1"/>
  <c r="M257" i="9"/>
  <c r="L257" i="9"/>
  <c r="F257" i="9" s="1"/>
  <c r="E257" i="9"/>
  <c r="B257" i="9"/>
  <c r="M256" i="9"/>
  <c r="L256" i="9"/>
  <c r="F256" i="9" s="1"/>
  <c r="E256" i="9"/>
  <c r="B256" i="9"/>
  <c r="M255" i="9"/>
  <c r="L255" i="9"/>
  <c r="F255" i="9"/>
  <c r="E255" i="9"/>
  <c r="B255" i="9" s="1"/>
  <c r="M254" i="9"/>
  <c r="L254" i="9"/>
  <c r="F254" i="9"/>
  <c r="B254" i="9" s="1"/>
  <c r="E254" i="9"/>
  <c r="M253" i="9"/>
  <c r="L253" i="9"/>
  <c r="F253" i="9" s="1"/>
  <c r="E253" i="9"/>
  <c r="B253" i="9"/>
  <c r="M252" i="9"/>
  <c r="L252" i="9"/>
  <c r="F252" i="9" s="1"/>
  <c r="E252" i="9"/>
  <c r="B252" i="9"/>
  <c r="M251" i="9"/>
  <c r="L251" i="9"/>
  <c r="F251" i="9"/>
  <c r="E251" i="9"/>
  <c r="B251" i="9" s="1"/>
  <c r="M250" i="9"/>
  <c r="L250" i="9"/>
  <c r="F250" i="9"/>
  <c r="E250" i="9"/>
  <c r="B250" i="9" s="1"/>
  <c r="M249" i="9"/>
  <c r="L249" i="9"/>
  <c r="F249" i="9" s="1"/>
  <c r="E249" i="9"/>
  <c r="B249" i="9"/>
  <c r="M248" i="9"/>
  <c r="L248" i="9"/>
  <c r="F248" i="9" s="1"/>
  <c r="E248" i="9"/>
  <c r="B248" i="9"/>
  <c r="M247" i="9"/>
  <c r="L247" i="9"/>
  <c r="F247" i="9"/>
  <c r="E247" i="9"/>
  <c r="B247" i="9" s="1"/>
  <c r="M246" i="9"/>
  <c r="L246" i="9"/>
  <c r="F246" i="9" s="1"/>
  <c r="E246" i="9"/>
  <c r="B246" i="9" s="1"/>
  <c r="M245" i="9"/>
  <c r="L245" i="9"/>
  <c r="F245" i="9" s="1"/>
  <c r="E245" i="9"/>
  <c r="B245" i="9"/>
  <c r="M244" i="9"/>
  <c r="L244" i="9"/>
  <c r="F244" i="9" s="1"/>
  <c r="E244" i="9"/>
  <c r="B244" i="9"/>
  <c r="M243" i="9"/>
  <c r="L243" i="9"/>
  <c r="F243" i="9"/>
  <c r="E243" i="9"/>
  <c r="B243" i="9" s="1"/>
  <c r="M242" i="9"/>
  <c r="L242" i="9"/>
  <c r="F242" i="9" s="1"/>
  <c r="E242" i="9"/>
  <c r="M241" i="9"/>
  <c r="L241" i="9"/>
  <c r="F241" i="9" s="1"/>
  <c r="E241" i="9"/>
  <c r="B241" i="9"/>
  <c r="M240" i="9"/>
  <c r="L240" i="9"/>
  <c r="F240" i="9" s="1"/>
  <c r="E240" i="9"/>
  <c r="B240" i="9"/>
  <c r="M239" i="9"/>
  <c r="L239" i="9"/>
  <c r="F239" i="9"/>
  <c r="E239" i="9"/>
  <c r="B239" i="9" s="1"/>
  <c r="M238" i="9"/>
  <c r="L238" i="9"/>
  <c r="F238" i="9" s="1"/>
  <c r="E238" i="9"/>
  <c r="M237" i="9"/>
  <c r="L237" i="9"/>
  <c r="F237" i="9" s="1"/>
  <c r="E237" i="9"/>
  <c r="B237" i="9"/>
  <c r="M236" i="9"/>
  <c r="L236" i="9"/>
  <c r="F236" i="9" s="1"/>
  <c r="E236" i="9"/>
  <c r="B236" i="9"/>
  <c r="M235" i="9"/>
  <c r="L235" i="9"/>
  <c r="F235" i="9"/>
  <c r="E235" i="9"/>
  <c r="B235" i="9" s="1"/>
  <c r="M234" i="9"/>
  <c r="L234" i="9"/>
  <c r="F234" i="9" s="1"/>
  <c r="E234" i="9"/>
  <c r="B234" i="9" s="1"/>
  <c r="M233" i="9"/>
  <c r="L233" i="9"/>
  <c r="F233" i="9" s="1"/>
  <c r="E233" i="9"/>
  <c r="B233" i="9"/>
  <c r="M232" i="9"/>
  <c r="L232" i="9"/>
  <c r="F232" i="9" s="1"/>
  <c r="E232" i="9"/>
  <c r="B232" i="9"/>
  <c r="M231" i="9"/>
  <c r="L231" i="9"/>
  <c r="F231" i="9"/>
  <c r="E231" i="9"/>
  <c r="B231" i="9" s="1"/>
  <c r="M230" i="9"/>
  <c r="L230" i="9"/>
  <c r="F230" i="9" s="1"/>
  <c r="E230" i="9"/>
  <c r="B230" i="9" s="1"/>
  <c r="M229" i="9"/>
  <c r="L229" i="9"/>
  <c r="F229" i="9" s="1"/>
  <c r="E229" i="9"/>
  <c r="B229" i="9"/>
  <c r="M228" i="9"/>
  <c r="L228" i="9"/>
  <c r="F228" i="9" s="1"/>
  <c r="E228" i="9"/>
  <c r="B228" i="9"/>
  <c r="M227" i="9"/>
  <c r="L227" i="9"/>
  <c r="F227" i="9"/>
  <c r="E227" i="9"/>
  <c r="B227" i="9" s="1"/>
  <c r="M226" i="9"/>
  <c r="L226" i="9"/>
  <c r="F226" i="9" s="1"/>
  <c r="B226" i="9" s="1"/>
  <c r="E226" i="9"/>
  <c r="M225" i="9"/>
  <c r="L225" i="9"/>
  <c r="F225" i="9" s="1"/>
  <c r="E225" i="9"/>
  <c r="B225" i="9"/>
  <c r="M224" i="9"/>
  <c r="L224" i="9"/>
  <c r="F224" i="9" s="1"/>
  <c r="E224" i="9"/>
  <c r="B224" i="9"/>
  <c r="M223" i="9"/>
  <c r="F223" i="9" s="1"/>
  <c r="L223" i="9"/>
  <c r="E223" i="9"/>
  <c r="M222" i="9"/>
  <c r="L222" i="9"/>
  <c r="F222" i="9" s="1"/>
  <c r="E222" i="9"/>
  <c r="M221" i="9"/>
  <c r="L221" i="9"/>
  <c r="F221" i="9" s="1"/>
  <c r="B221" i="9" s="1"/>
  <c r="E221" i="9"/>
  <c r="M220" i="9"/>
  <c r="L220" i="9"/>
  <c r="E220" i="9"/>
  <c r="M219" i="9"/>
  <c r="L219" i="9"/>
  <c r="F219" i="9"/>
  <c r="E219" i="9"/>
  <c r="M218" i="9"/>
  <c r="L218" i="9"/>
  <c r="F218" i="9" s="1"/>
  <c r="B218" i="9" s="1"/>
  <c r="E218" i="9"/>
  <c r="M217" i="9"/>
  <c r="L217" i="9"/>
  <c r="E217" i="9"/>
  <c r="M216" i="9"/>
  <c r="F216" i="9" s="1"/>
  <c r="L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F101" i="9"/>
  <c r="E101" i="9"/>
  <c r="H100" i="9"/>
  <c r="G100" i="9"/>
  <c r="E100" i="9" s="1"/>
  <c r="B100" i="9" s="1"/>
  <c r="F100" i="9"/>
  <c r="H99" i="9"/>
  <c r="G99" i="9"/>
  <c r="F99" i="9"/>
  <c r="H98" i="9"/>
  <c r="G98" i="9"/>
  <c r="F98" i="9"/>
  <c r="E98" i="9"/>
  <c r="B98" i="9" s="1"/>
  <c r="H97" i="9"/>
  <c r="G97" i="9"/>
  <c r="F97" i="9"/>
  <c r="E97" i="9"/>
  <c r="B97" i="9" s="1"/>
  <c r="H96" i="9"/>
  <c r="G96" i="9"/>
  <c r="E96" i="9" s="1"/>
  <c r="B96" i="9" s="1"/>
  <c r="F96" i="9"/>
  <c r="H95" i="9"/>
  <c r="G95" i="9"/>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C1555" i="1" s="1"/>
  <c r="H1555" i="1" s="1"/>
  <c r="D75" i="8"/>
  <c r="D70" i="8"/>
  <c r="D65" i="8"/>
  <c r="D60" i="8"/>
  <c r="C1535" i="1" s="1"/>
  <c r="G1535" i="1" s="1"/>
  <c r="D55" i="8"/>
  <c r="D50" i="8"/>
  <c r="D44" i="8"/>
  <c r="D36" i="8"/>
  <c r="D26" i="8"/>
  <c r="D24" i="8" s="1"/>
  <c r="C1499" i="1" s="1"/>
  <c r="D18" i="8"/>
  <c r="D8" i="8"/>
  <c r="D6" i="8" s="1"/>
  <c r="C1481" i="1" s="1"/>
  <c r="H1481" i="1" s="1"/>
  <c r="E44" i="7"/>
  <c r="D44" i="7"/>
  <c r="E39" i="7"/>
  <c r="D39" i="7"/>
  <c r="D38" i="7" s="1"/>
  <c r="H31" i="3" s="1"/>
  <c r="E38" i="7"/>
  <c r="E30" i="7"/>
  <c r="D30" i="7"/>
  <c r="E23" i="7"/>
  <c r="E22" i="7" s="1"/>
  <c r="D23" i="7"/>
  <c r="D22" i="7" s="1"/>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c r="F245" i="5"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1007" i="1" s="1"/>
  <c r="D29" i="5"/>
  <c r="F28" i="5"/>
  <c r="F27" i="5"/>
  <c r="F26" i="5"/>
  <c r="F25" i="5"/>
  <c r="F24" i="5"/>
  <c r="F23" i="5"/>
  <c r="F22" i="5"/>
  <c r="F21" i="5"/>
  <c r="F20" i="5"/>
  <c r="E19" i="5"/>
  <c r="F19" i="5"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8" i="4"/>
  <c r="F418" i="4" s="1"/>
  <c r="F417" i="4"/>
  <c r="E417" i="4"/>
  <c r="D412" i="1" s="1"/>
  <c r="G412" i="1" s="1"/>
  <c r="D417" i="4"/>
  <c r="E416" i="4"/>
  <c r="F416" i="4"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E363" i="4" s="1"/>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F304" i="4"/>
  <c r="E304" i="4"/>
  <c r="D304" i="4"/>
  <c r="F303" i="4"/>
  <c r="F302" i="4"/>
  <c r="F301" i="4"/>
  <c r="E300" i="4"/>
  <c r="D300" i="4"/>
  <c r="E299" i="4"/>
  <c r="E298" i="4"/>
  <c r="D293" i="1"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F169" i="4"/>
  <c r="E169" i="4"/>
  <c r="D169" i="4"/>
  <c r="F168" i="4"/>
  <c r="F167" i="4"/>
  <c r="F166" i="4"/>
  <c r="F165" i="4"/>
  <c r="E164" i="4"/>
  <c r="D164" i="4"/>
  <c r="D163" i="4"/>
  <c r="F162" i="4"/>
  <c r="F161" i="4"/>
  <c r="F160" i="4"/>
  <c r="E159" i="4"/>
  <c r="F159" i="4" s="1"/>
  <c r="D159" i="4"/>
  <c r="F158" i="4"/>
  <c r="F157" i="4"/>
  <c r="F156" i="4"/>
  <c r="F155" i="4"/>
  <c r="F154" i="4"/>
  <c r="E153" i="4"/>
  <c r="F153" i="4" s="1"/>
  <c r="D153" i="4"/>
  <c r="D152" i="4" s="1"/>
  <c r="E152" i="4"/>
  <c r="D148" i="1" s="1"/>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F128" i="4" s="1"/>
  <c r="D128" i="4"/>
  <c r="F127" i="4"/>
  <c r="F126" i="4"/>
  <c r="E125" i="4"/>
  <c r="E124" i="4"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78" i="1" s="1"/>
  <c r="D83" i="4"/>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F45" i="4"/>
  <c r="E45" i="4"/>
  <c r="D45" i="4"/>
  <c r="D44" i="4" s="1"/>
  <c r="F44"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G1577" i="1" s="1"/>
  <c r="C1575" i="1"/>
  <c r="H1575" i="1" s="1"/>
  <c r="G1574" i="1"/>
  <c r="C1574" i="1"/>
  <c r="H1574" i="1" s="1"/>
  <c r="C1573" i="1"/>
  <c r="G1573" i="1" s="1"/>
  <c r="H1572" i="1"/>
  <c r="G1572" i="1"/>
  <c r="C1572" i="1"/>
  <c r="H1571" i="1"/>
  <c r="G1571" i="1"/>
  <c r="C1571" i="1"/>
  <c r="C1570" i="1"/>
  <c r="H1570" i="1" s="1"/>
  <c r="H1569" i="1"/>
  <c r="C1569" i="1"/>
  <c r="G1569" i="1" s="1"/>
  <c r="H1568" i="1"/>
  <c r="G1568" i="1"/>
  <c r="C1568" i="1"/>
  <c r="C1567" i="1"/>
  <c r="H1567" i="1" s="1"/>
  <c r="G1566" i="1"/>
  <c r="C1566" i="1"/>
  <c r="H1566" i="1" s="1"/>
  <c r="C1565" i="1"/>
  <c r="G1565" i="1" s="1"/>
  <c r="H1564" i="1"/>
  <c r="G1564" i="1"/>
  <c r="C1564" i="1"/>
  <c r="H1563" i="1"/>
  <c r="G1563" i="1"/>
  <c r="C1563" i="1"/>
  <c r="C1562" i="1"/>
  <c r="H1561" i="1"/>
  <c r="C1561" i="1"/>
  <c r="G1561" i="1" s="1"/>
  <c r="H1560" i="1"/>
  <c r="G1560" i="1"/>
  <c r="C1560" i="1"/>
  <c r="C1559" i="1"/>
  <c r="G1558" i="1"/>
  <c r="C1558" i="1"/>
  <c r="H1558" i="1" s="1"/>
  <c r="C1557" i="1"/>
  <c r="H1556" i="1"/>
  <c r="G1556" i="1"/>
  <c r="C1556" i="1"/>
  <c r="C1554" i="1"/>
  <c r="H1553" i="1"/>
  <c r="C1553" i="1"/>
  <c r="G1553" i="1" s="1"/>
  <c r="H1552" i="1"/>
  <c r="G1552" i="1"/>
  <c r="C1552" i="1"/>
  <c r="C1551" i="1"/>
  <c r="G1550" i="1"/>
  <c r="C1550" i="1"/>
  <c r="H1550" i="1" s="1"/>
  <c r="G1549" i="1"/>
  <c r="C1549" i="1"/>
  <c r="H1549" i="1" s="1"/>
  <c r="C1548" i="1"/>
  <c r="H1547" i="1"/>
  <c r="C1547" i="1"/>
  <c r="G1547" i="1" s="1"/>
  <c r="H1546" i="1"/>
  <c r="G1546" i="1"/>
  <c r="C1546" i="1"/>
  <c r="G1545" i="1"/>
  <c r="C1545" i="1"/>
  <c r="H1545" i="1" s="1"/>
  <c r="C1544" i="1"/>
  <c r="H1543" i="1"/>
  <c r="C1543" i="1"/>
  <c r="G1543" i="1" s="1"/>
  <c r="H1542" i="1"/>
  <c r="G1542" i="1"/>
  <c r="C1542" i="1"/>
  <c r="G1541" i="1"/>
  <c r="C1541" i="1"/>
  <c r="H1541" i="1" s="1"/>
  <c r="C1540" i="1"/>
  <c r="H1539" i="1"/>
  <c r="C1539" i="1"/>
  <c r="G1539" i="1" s="1"/>
  <c r="H1538" i="1"/>
  <c r="G1538" i="1"/>
  <c r="C1538" i="1"/>
  <c r="G1537" i="1"/>
  <c r="C1537" i="1"/>
  <c r="H1537" i="1" s="1"/>
  <c r="C1536" i="1"/>
  <c r="H1535" i="1"/>
  <c r="H1534" i="1"/>
  <c r="G1534" i="1"/>
  <c r="C1534" i="1"/>
  <c r="C1533" i="1"/>
  <c r="H1533" i="1" s="1"/>
  <c r="C1532" i="1"/>
  <c r="H1531" i="1"/>
  <c r="C1531" i="1"/>
  <c r="G1531" i="1" s="1"/>
  <c r="H1530" i="1"/>
  <c r="G1530" i="1"/>
  <c r="C1530" i="1"/>
  <c r="C1529" i="1"/>
  <c r="H1529" i="1" s="1"/>
  <c r="C1528" i="1"/>
  <c r="H1527" i="1"/>
  <c r="C1527" i="1"/>
  <c r="G1527" i="1" s="1"/>
  <c r="H1526" i="1"/>
  <c r="G1526" i="1"/>
  <c r="C1526" i="1"/>
  <c r="C1525" i="1"/>
  <c r="H1525" i="1" s="1"/>
  <c r="H1523" i="1"/>
  <c r="C1523" i="1"/>
  <c r="G1523" i="1" s="1"/>
  <c r="H1522" i="1"/>
  <c r="G1522" i="1"/>
  <c r="C1522" i="1"/>
  <c r="C1521" i="1"/>
  <c r="H1521" i="1" s="1"/>
  <c r="C1520" i="1"/>
  <c r="H1519" i="1"/>
  <c r="C1519" i="1"/>
  <c r="G1519" i="1" s="1"/>
  <c r="C1516" i="1"/>
  <c r="H1515" i="1"/>
  <c r="C1515" i="1"/>
  <c r="G1515" i="1" s="1"/>
  <c r="H1514" i="1"/>
  <c r="G1514" i="1"/>
  <c r="C1514" i="1"/>
  <c r="C1513" i="1"/>
  <c r="H1513" i="1" s="1"/>
  <c r="C1512" i="1"/>
  <c r="H1511" i="1"/>
  <c r="C1511" i="1"/>
  <c r="G1511" i="1" s="1"/>
  <c r="H1510" i="1"/>
  <c r="C1510" i="1"/>
  <c r="G1510" i="1" s="1"/>
  <c r="C1509" i="1"/>
  <c r="H1509" i="1" s="1"/>
  <c r="C1508" i="1"/>
  <c r="H1507" i="1"/>
  <c r="C1507" i="1"/>
  <c r="G1507" i="1" s="1"/>
  <c r="H1506" i="1"/>
  <c r="G1506" i="1"/>
  <c r="C1506" i="1"/>
  <c r="C1505" i="1"/>
  <c r="H1505" i="1" s="1"/>
  <c r="C1504" i="1"/>
  <c r="H1503" i="1"/>
  <c r="C1503" i="1"/>
  <c r="G1503" i="1" s="1"/>
  <c r="G1502" i="1"/>
  <c r="C1502" i="1"/>
  <c r="H1502" i="1" s="1"/>
  <c r="C1501" i="1"/>
  <c r="H1501" i="1" s="1"/>
  <c r="C1500" i="1"/>
  <c r="H1498" i="1"/>
  <c r="G1498" i="1"/>
  <c r="C1498" i="1"/>
  <c r="C1497" i="1"/>
  <c r="H1497" i="1" s="1"/>
  <c r="C1496" i="1"/>
  <c r="H1495" i="1"/>
  <c r="C1495" i="1"/>
  <c r="G1495" i="1" s="1"/>
  <c r="H1494" i="1"/>
  <c r="G1494" i="1"/>
  <c r="C1494" i="1"/>
  <c r="C1493" i="1"/>
  <c r="H1493" i="1" s="1"/>
  <c r="C1492" i="1"/>
  <c r="C1491" i="1"/>
  <c r="G1491" i="1" s="1"/>
  <c r="H1490" i="1"/>
  <c r="G1490" i="1"/>
  <c r="C1490" i="1"/>
  <c r="C1489" i="1"/>
  <c r="H1489" i="1" s="1"/>
  <c r="C1488" i="1"/>
  <c r="H1487" i="1"/>
  <c r="C1487" i="1"/>
  <c r="G1487" i="1" s="1"/>
  <c r="H1486" i="1"/>
  <c r="G1486" i="1"/>
  <c r="C1486" i="1"/>
  <c r="C1485" i="1"/>
  <c r="H1485" i="1" s="1"/>
  <c r="C1484" i="1"/>
  <c r="C1483" i="1"/>
  <c r="G1483" i="1" s="1"/>
  <c r="C1482" i="1"/>
  <c r="H1482" i="1" s="1"/>
  <c r="C1480" i="1"/>
  <c r="D1479" i="1"/>
  <c r="H1479" i="1" s="1"/>
  <c r="C1479" i="1"/>
  <c r="D1478" i="1"/>
  <c r="C1478" i="1"/>
  <c r="D1477" i="1"/>
  <c r="H1477" i="1" s="1"/>
  <c r="C1477" i="1"/>
  <c r="D1476" i="1"/>
  <c r="C1476" i="1"/>
  <c r="H1476" i="1" s="1"/>
  <c r="D1475" i="1"/>
  <c r="C1475" i="1"/>
  <c r="G1475" i="1" s="1"/>
  <c r="J1474" i="1"/>
  <c r="D1474" i="1"/>
  <c r="H1474" i="1" s="1"/>
  <c r="C1474" i="1"/>
  <c r="D1473" i="1"/>
  <c r="C1473" i="1"/>
  <c r="J1472" i="1"/>
  <c r="D1472" i="1"/>
  <c r="H1472" i="1" s="1"/>
  <c r="C1472" i="1"/>
  <c r="D1471" i="1"/>
  <c r="C1471" i="1"/>
  <c r="H1470" i="1"/>
  <c r="D1470" i="1"/>
  <c r="C1470" i="1"/>
  <c r="G1470" i="1" s="1"/>
  <c r="H1469" i="1"/>
  <c r="D1469" i="1"/>
  <c r="C1469" i="1"/>
  <c r="G1469" i="1" s="1"/>
  <c r="D1468" i="1"/>
  <c r="J1468" i="1" s="1"/>
  <c r="C1468" i="1"/>
  <c r="H1467" i="1"/>
  <c r="D1467" i="1"/>
  <c r="C1467" i="1"/>
  <c r="D1466" i="1"/>
  <c r="J1466" i="1" s="1"/>
  <c r="C1466" i="1"/>
  <c r="H1465" i="1"/>
  <c r="D1465" i="1"/>
  <c r="C1465" i="1"/>
  <c r="D1464" i="1"/>
  <c r="H1464" i="1" s="1"/>
  <c r="C1464" i="1"/>
  <c r="H1463" i="1"/>
  <c r="D1463" i="1"/>
  <c r="C1463" i="1"/>
  <c r="D1462" i="1"/>
  <c r="H1462" i="1" s="1"/>
  <c r="C1462" i="1"/>
  <c r="D1461" i="1"/>
  <c r="H1461" i="1" s="1"/>
  <c r="C1461" i="1"/>
  <c r="D1460" i="1"/>
  <c r="C1460" i="1"/>
  <c r="D1459" i="1"/>
  <c r="J1459" i="1" s="1"/>
  <c r="C1459" i="1"/>
  <c r="H1459" i="1" s="1"/>
  <c r="D1458" i="1"/>
  <c r="C1458" i="1"/>
  <c r="H1458" i="1" s="1"/>
  <c r="D1457" i="1"/>
  <c r="J1457" i="1" s="1"/>
  <c r="C1457" i="1"/>
  <c r="H1457" i="1" s="1"/>
  <c r="D1456" i="1"/>
  <c r="C1456" i="1"/>
  <c r="H1456" i="1" s="1"/>
  <c r="D1455" i="1"/>
  <c r="J1455" i="1" s="1"/>
  <c r="C1455" i="1"/>
  <c r="H1455" i="1" s="1"/>
  <c r="D1454" i="1"/>
  <c r="D1453" i="1"/>
  <c r="H1452" i="1"/>
  <c r="D1452" i="1"/>
  <c r="C1452" i="1"/>
  <c r="D1451" i="1"/>
  <c r="J1451" i="1" s="1"/>
  <c r="C1451" i="1"/>
  <c r="H1450" i="1"/>
  <c r="D1450" i="1"/>
  <c r="C1450" i="1"/>
  <c r="D1449" i="1"/>
  <c r="J1449" i="1" s="1"/>
  <c r="C1449" i="1"/>
  <c r="H1448" i="1"/>
  <c r="D1448" i="1"/>
  <c r="C1448" i="1"/>
  <c r="H1447" i="1"/>
  <c r="D1447" i="1"/>
  <c r="C1447" i="1"/>
  <c r="G1447" i="1" s="1"/>
  <c r="I1447" i="1" s="1"/>
  <c r="D1446" i="1"/>
  <c r="J1446" i="1" s="1"/>
  <c r="C1446" i="1"/>
  <c r="H1445" i="1"/>
  <c r="G1445" i="1"/>
  <c r="D1445" i="1"/>
  <c r="C1445" i="1"/>
  <c r="J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D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G1414" i="1"/>
  <c r="D1414" i="1"/>
  <c r="H1414" i="1" s="1"/>
  <c r="C1414" i="1"/>
  <c r="H1413" i="1"/>
  <c r="G1413" i="1"/>
  <c r="D1413" i="1"/>
  <c r="C1413" i="1"/>
  <c r="G1412" i="1"/>
  <c r="D1412" i="1"/>
  <c r="H1412" i="1" s="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D1271" i="1"/>
  <c r="H1271" i="1" s="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G1262"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G1245" i="1"/>
  <c r="D1245" i="1"/>
  <c r="H1245" i="1" s="1"/>
  <c r="C1245" i="1"/>
  <c r="G1244"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H1228" i="1"/>
  <c r="G1228" i="1"/>
  <c r="D1228" i="1"/>
  <c r="C1228" i="1"/>
  <c r="D1227" i="1"/>
  <c r="H1227" i="1" s="1"/>
  <c r="C1227" i="1"/>
  <c r="H1226" i="1"/>
  <c r="G1226" i="1"/>
  <c r="D1226" i="1"/>
  <c r="C1226" i="1"/>
  <c r="H1225" i="1"/>
  <c r="D1225" i="1"/>
  <c r="G1225" i="1" s="1"/>
  <c r="C1225" i="1"/>
  <c r="H1224" i="1"/>
  <c r="G1224" i="1"/>
  <c r="D1224" i="1"/>
  <c r="C1224" i="1"/>
  <c r="H1223" i="1"/>
  <c r="D1223" i="1"/>
  <c r="G1223" i="1" s="1"/>
  <c r="C1223" i="1"/>
  <c r="D1222" i="1"/>
  <c r="G1222" i="1" s="1"/>
  <c r="C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G1155" i="1"/>
  <c r="D1155" i="1"/>
  <c r="H1155" i="1" s="1"/>
  <c r="C1155" i="1"/>
  <c r="G1151" i="1"/>
  <c r="D1151" i="1"/>
  <c r="H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5" i="1"/>
  <c r="G1045" i="1"/>
  <c r="D1045" i="1"/>
  <c r="C1045" i="1"/>
  <c r="H1044" i="1"/>
  <c r="G1044" i="1"/>
  <c r="D1044" i="1"/>
  <c r="C1044" i="1"/>
  <c r="H1043" i="1"/>
  <c r="G1043" i="1"/>
  <c r="D1043" i="1"/>
  <c r="C1043" i="1"/>
  <c r="D1042" i="1"/>
  <c r="H1042" i="1" s="1"/>
  <c r="C1042"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D1022" i="1"/>
  <c r="H1022" i="1" s="1"/>
  <c r="C1022" i="1"/>
  <c r="H1021" i="1"/>
  <c r="G1021" i="1"/>
  <c r="D1021" i="1"/>
  <c r="C1021" i="1"/>
  <c r="D1020" i="1"/>
  <c r="H1020" i="1" s="1"/>
  <c r="C1020" i="1"/>
  <c r="D1019" i="1"/>
  <c r="H1019" i="1" s="1"/>
  <c r="C1019" i="1"/>
  <c r="D1018" i="1"/>
  <c r="H1018" i="1" s="1"/>
  <c r="C1018" i="1"/>
  <c r="H1017" i="1"/>
  <c r="G1017" i="1"/>
  <c r="D1017" i="1"/>
  <c r="C1017" i="1"/>
  <c r="H1016" i="1"/>
  <c r="G1016" i="1"/>
  <c r="D1016" i="1"/>
  <c r="C1016" i="1"/>
  <c r="D1015" i="1"/>
  <c r="H1015" i="1" s="1"/>
  <c r="C1015" i="1"/>
  <c r="D1014" i="1"/>
  <c r="H1014" i="1" s="1"/>
  <c r="C1014" i="1"/>
  <c r="D1013" i="1"/>
  <c r="H1013" i="1" s="1"/>
  <c r="C1013" i="1"/>
  <c r="G1012" i="1"/>
  <c r="D1012" i="1"/>
  <c r="H1012" i="1" s="1"/>
  <c r="C1012" i="1"/>
  <c r="H1011" i="1"/>
  <c r="G1011" i="1"/>
  <c r="D1011" i="1"/>
  <c r="C1011" i="1"/>
  <c r="H1010" i="1"/>
  <c r="G1010" i="1"/>
  <c r="D1010" i="1"/>
  <c r="C1010" i="1"/>
  <c r="H1009" i="1"/>
  <c r="G1009" i="1"/>
  <c r="D1009" i="1"/>
  <c r="C1009" i="1"/>
  <c r="H1008" i="1"/>
  <c r="D1008" i="1"/>
  <c r="G1008" i="1" s="1"/>
  <c r="C1008" i="1"/>
  <c r="C1007" i="1"/>
  <c r="H1006" i="1"/>
  <c r="D1006" i="1"/>
  <c r="G1006" i="1" s="1"/>
  <c r="C1006" i="1"/>
  <c r="H1005" i="1"/>
  <c r="G1005" i="1"/>
  <c r="D1005" i="1"/>
  <c r="C1005" i="1"/>
  <c r="H1004" i="1"/>
  <c r="D1004" i="1"/>
  <c r="G1004" i="1" s="1"/>
  <c r="C1004" i="1"/>
  <c r="H1003" i="1"/>
  <c r="G1003" i="1"/>
  <c r="D1003" i="1"/>
  <c r="C1003" i="1"/>
  <c r="H1002" i="1"/>
  <c r="G1002" i="1"/>
  <c r="D1002" i="1"/>
  <c r="C1002" i="1"/>
  <c r="H1001" i="1"/>
  <c r="D1001" i="1"/>
  <c r="G1001" i="1" s="1"/>
  <c r="C1001" i="1"/>
  <c r="H1000" i="1"/>
  <c r="D1000" i="1"/>
  <c r="G1000" i="1" s="1"/>
  <c r="C1000" i="1"/>
  <c r="H999" i="1"/>
  <c r="D999" i="1"/>
  <c r="G999" i="1" s="1"/>
  <c r="C999" i="1"/>
  <c r="D998" i="1"/>
  <c r="H998" i="1" s="1"/>
  <c r="C998" i="1"/>
  <c r="C997" i="1"/>
  <c r="H996" i="1"/>
  <c r="G996" i="1"/>
  <c r="D996" i="1"/>
  <c r="C996" i="1"/>
  <c r="H995" i="1"/>
  <c r="G995" i="1"/>
  <c r="D995" i="1"/>
  <c r="C995" i="1"/>
  <c r="H994" i="1"/>
  <c r="G994" i="1"/>
  <c r="D994" i="1"/>
  <c r="C994" i="1"/>
  <c r="G993" i="1"/>
  <c r="D993" i="1"/>
  <c r="H993" i="1" s="1"/>
  <c r="C993" i="1"/>
  <c r="H992" i="1"/>
  <c r="G992" i="1"/>
  <c r="D992" i="1"/>
  <c r="C992" i="1"/>
  <c r="C991" i="1"/>
  <c r="H989" i="1"/>
  <c r="G989" i="1"/>
  <c r="D989" i="1"/>
  <c r="C989" i="1"/>
  <c r="H988" i="1"/>
  <c r="G988" i="1"/>
  <c r="D988" i="1"/>
  <c r="C988" i="1"/>
  <c r="H987" i="1"/>
  <c r="D987" i="1"/>
  <c r="G987" i="1" s="1"/>
  <c r="C987" i="1"/>
  <c r="H986"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G705"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H644" i="1"/>
  <c r="G644" i="1"/>
  <c r="D644" i="1"/>
  <c r="C644" i="1"/>
  <c r="G643" i="1"/>
  <c r="D643" i="1"/>
  <c r="H643" i="1" s="1"/>
  <c r="C643" i="1"/>
  <c r="G642" i="1"/>
  <c r="D642" i="1"/>
  <c r="H642" i="1" s="1"/>
  <c r="C642" i="1"/>
  <c r="G641" i="1"/>
  <c r="D641" i="1"/>
  <c r="H641" i="1" s="1"/>
  <c r="C641" i="1"/>
  <c r="C638" i="1"/>
  <c r="C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D411" i="1"/>
  <c r="H411" i="1" s="1"/>
  <c r="C411" i="1"/>
  <c r="H406" i="1"/>
  <c r="G406" i="1"/>
  <c r="D406" i="1"/>
  <c r="C406" i="1"/>
  <c r="G405"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D309" i="1"/>
  <c r="G309" i="1" s="1"/>
  <c r="C309" i="1"/>
  <c r="H308" i="1"/>
  <c r="G308" i="1"/>
  <c r="D308" i="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G289"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D189" i="1"/>
  <c r="H189" i="1" s="1"/>
  <c r="C189" i="1"/>
  <c r="D188" i="1"/>
  <c r="H188" i="1" s="1"/>
  <c r="C188" i="1"/>
  <c r="D187" i="1"/>
  <c r="H187" i="1" s="1"/>
  <c r="C187" i="1"/>
  <c r="D186" i="1"/>
  <c r="H186" i="1" s="1"/>
  <c r="C186" i="1"/>
  <c r="H185" i="1"/>
  <c r="G185" i="1"/>
  <c r="D185" i="1"/>
  <c r="C185" i="1"/>
  <c r="D184" i="1"/>
  <c r="H184" i="1" s="1"/>
  <c r="C184" i="1"/>
  <c r="H183" i="1"/>
  <c r="G183" i="1"/>
  <c r="D183" i="1"/>
  <c r="C183" i="1"/>
  <c r="H182" i="1"/>
  <c r="G182" i="1"/>
  <c r="D182" i="1"/>
  <c r="C182" i="1"/>
  <c r="G181" i="1"/>
  <c r="D181" i="1"/>
  <c r="H181" i="1" s="1"/>
  <c r="C181" i="1"/>
  <c r="H180" i="1"/>
  <c r="G180" i="1"/>
  <c r="D180" i="1"/>
  <c r="C180" i="1"/>
  <c r="H179" i="1"/>
  <c r="G179" i="1"/>
  <c r="D179" i="1"/>
  <c r="C179" i="1"/>
  <c r="D178" i="1"/>
  <c r="H178" i="1" s="1"/>
  <c r="C178" i="1"/>
  <c r="D177" i="1"/>
  <c r="H177" i="1" s="1"/>
  <c r="C177" i="1"/>
  <c r="H176" i="1"/>
  <c r="G176" i="1"/>
  <c r="D176" i="1"/>
  <c r="C176" i="1"/>
  <c r="D175" i="1"/>
  <c r="H175" i="1" s="1"/>
  <c r="C175" i="1"/>
  <c r="H174" i="1"/>
  <c r="D174" i="1"/>
  <c r="G174" i="1" s="1"/>
  <c r="C174" i="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H164" i="1"/>
  <c r="G164" i="1"/>
  <c r="D164" i="1"/>
  <c r="C164" i="1"/>
  <c r="D163" i="1"/>
  <c r="H163" i="1" s="1"/>
  <c r="C163" i="1"/>
  <c r="D162" i="1"/>
  <c r="H162" i="1" s="1"/>
  <c r="C162" i="1"/>
  <c r="D161" i="1"/>
  <c r="G161" i="1" s="1"/>
  <c r="C161" i="1"/>
  <c r="D160" i="1"/>
  <c r="H160" i="1" s="1"/>
  <c r="C160" i="1"/>
  <c r="C159" i="1"/>
  <c r="H158" i="1"/>
  <c r="G158" i="1"/>
  <c r="D158" i="1"/>
  <c r="C158" i="1"/>
  <c r="H157" i="1"/>
  <c r="G157" i="1"/>
  <c r="D157" i="1"/>
  <c r="C157" i="1"/>
  <c r="H156" i="1"/>
  <c r="G156" i="1"/>
  <c r="D156" i="1"/>
  <c r="C156" i="1"/>
  <c r="H155" i="1"/>
  <c r="G155" i="1"/>
  <c r="D155" i="1"/>
  <c r="C155" i="1"/>
  <c r="H154" i="1"/>
  <c r="D154" i="1"/>
  <c r="G154" i="1" s="1"/>
  <c r="C154" i="1"/>
  <c r="H153" i="1"/>
  <c r="G153" i="1"/>
  <c r="D153" i="1"/>
  <c r="C153" i="1"/>
  <c r="H152" i="1"/>
  <c r="G152" i="1"/>
  <c r="D152" i="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D131" i="1"/>
  <c r="H131" i="1" s="1"/>
  <c r="C131" i="1"/>
  <c r="H130" i="1"/>
  <c r="G130" i="1"/>
  <c r="D130" i="1"/>
  <c r="C130" i="1"/>
  <c r="D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D76" i="1"/>
  <c r="G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82" i="1" l="1"/>
  <c r="G1271" i="1"/>
  <c r="E27" i="9"/>
  <c r="B27" i="9" s="1"/>
  <c r="F215" i="9"/>
  <c r="B215" i="9" s="1"/>
  <c r="C1454" i="1"/>
  <c r="H1454" i="1" s="1"/>
  <c r="D5" i="7"/>
  <c r="C1436" i="1" s="1"/>
  <c r="E296" i="9"/>
  <c r="B296" i="9" s="1"/>
  <c r="E32" i="9"/>
  <c r="B32" i="9" s="1"/>
  <c r="G1278" i="1"/>
  <c r="G1264" i="1"/>
  <c r="H1222" i="1"/>
  <c r="G1227" i="1"/>
  <c r="G1229" i="1"/>
  <c r="E283" i="9"/>
  <c r="B283" i="9" s="1"/>
  <c r="G1216" i="1"/>
  <c r="G1217" i="1"/>
  <c r="E238" i="5"/>
  <c r="D1215" i="1" s="1"/>
  <c r="D1154" i="1"/>
  <c r="E293" i="9"/>
  <c r="B293" i="9" s="1"/>
  <c r="E286" i="9"/>
  <c r="B286" i="9" s="1"/>
  <c r="H1124" i="1"/>
  <c r="G1124" i="1"/>
  <c r="G1139" i="1"/>
  <c r="E68" i="5"/>
  <c r="D1046" i="1" s="1"/>
  <c r="E291" i="9"/>
  <c r="B291" i="9" s="1"/>
  <c r="E289" i="9"/>
  <c r="B289" i="9" s="1"/>
  <c r="G1041" i="1"/>
  <c r="G1042" i="1"/>
  <c r="G1034" i="1"/>
  <c r="G1035" i="1"/>
  <c r="G1033" i="1"/>
  <c r="G1030" i="1"/>
  <c r="G1032" i="1"/>
  <c r="G1028" i="1"/>
  <c r="G1023" i="1"/>
  <c r="G1025" i="1"/>
  <c r="G1022" i="1"/>
  <c r="G1019" i="1"/>
  <c r="G1020" i="1"/>
  <c r="G1018" i="1"/>
  <c r="G1015" i="1"/>
  <c r="G1013" i="1"/>
  <c r="G1014" i="1"/>
  <c r="G1007" i="1"/>
  <c r="H1007" i="1"/>
  <c r="F29" i="5"/>
  <c r="D997" i="1"/>
  <c r="G998" i="1"/>
  <c r="H991" i="1"/>
  <c r="G991" i="1"/>
  <c r="F13" i="5"/>
  <c r="E12" i="5"/>
  <c r="D990" i="1" s="1"/>
  <c r="G1499" i="1"/>
  <c r="H1499" i="1"/>
  <c r="H1491" i="1"/>
  <c r="H1483" i="1"/>
  <c r="F220" i="9"/>
  <c r="B220" i="9" s="1"/>
  <c r="E40" i="9"/>
  <c r="B40" i="9" s="1"/>
  <c r="E275" i="9"/>
  <c r="B275" i="9" s="1"/>
  <c r="G647" i="1"/>
  <c r="G645" i="1"/>
  <c r="H645" i="1"/>
  <c r="F652" i="4"/>
  <c r="G631" i="1"/>
  <c r="G404" i="1"/>
  <c r="G411" i="1"/>
  <c r="H412" i="1"/>
  <c r="E350" i="4"/>
  <c r="D345" i="1" s="1"/>
  <c r="D358" i="1"/>
  <c r="D378" i="1"/>
  <c r="F383" i="4"/>
  <c r="H364" i="1"/>
  <c r="E644" i="4"/>
  <c r="D638" i="1" s="1"/>
  <c r="E70" i="9"/>
  <c r="B70" i="9" s="1"/>
  <c r="D206" i="1"/>
  <c r="H209" i="1"/>
  <c r="E196" i="4"/>
  <c r="D192" i="1" s="1"/>
  <c r="G189" i="1"/>
  <c r="F188" i="4"/>
  <c r="G188" i="1"/>
  <c r="G187" i="1"/>
  <c r="G184" i="1"/>
  <c r="G186" i="1"/>
  <c r="B223" i="9"/>
  <c r="E44" i="9"/>
  <c r="B44" i="9" s="1"/>
  <c r="F177" i="4"/>
  <c r="B219" i="9"/>
  <c r="G178" i="1"/>
  <c r="G177" i="1"/>
  <c r="G175" i="1"/>
  <c r="H173" i="1"/>
  <c r="G172" i="1"/>
  <c r="G170" i="1"/>
  <c r="G169" i="1"/>
  <c r="G168" i="1"/>
  <c r="G167" i="1"/>
  <c r="G165" i="1"/>
  <c r="G166" i="1"/>
  <c r="G163" i="1"/>
  <c r="G162" i="1"/>
  <c r="E41" i="9"/>
  <c r="B41" i="9" s="1"/>
  <c r="G160" i="1"/>
  <c r="H161" i="1"/>
  <c r="H148" i="1"/>
  <c r="G148" i="1"/>
  <c r="G149" i="1"/>
  <c r="G150" i="1"/>
  <c r="G135" i="1"/>
  <c r="G146" i="1"/>
  <c r="G131" i="1"/>
  <c r="G124" i="1"/>
  <c r="G125" i="1"/>
  <c r="G123" i="1"/>
  <c r="F124" i="4"/>
  <c r="D120" i="1"/>
  <c r="F125" i="4"/>
  <c r="D121" i="1"/>
  <c r="D108" i="1"/>
  <c r="E106" i="4"/>
  <c r="D102" i="1" s="1"/>
  <c r="G79" i="1"/>
  <c r="G81" i="1"/>
  <c r="F83" i="4"/>
  <c r="G66" i="1"/>
  <c r="D64" i="1"/>
  <c r="E50" i="4"/>
  <c r="D46" i="1" s="1"/>
  <c r="E287" i="9"/>
  <c r="B287" i="9" s="1"/>
  <c r="E33" i="9"/>
  <c r="B33" i="9" s="1"/>
  <c r="F217" i="9"/>
  <c r="B217" i="9" s="1"/>
  <c r="E288" i="9"/>
  <c r="B288" i="9" s="1"/>
  <c r="G1460" i="1"/>
  <c r="J1460" i="1"/>
  <c r="G1478" i="1"/>
  <c r="I1478" i="1" s="1"/>
  <c r="J1478" i="1"/>
  <c r="H1488" i="1"/>
  <c r="G1488" i="1"/>
  <c r="H1492" i="1"/>
  <c r="G1492" i="1"/>
  <c r="H1504" i="1"/>
  <c r="G1504" i="1"/>
  <c r="H1508" i="1"/>
  <c r="G1508" i="1"/>
  <c r="H1512" i="1"/>
  <c r="G1512" i="1"/>
  <c r="H1562" i="1"/>
  <c r="G1562" i="1"/>
  <c r="J1440" i="1"/>
  <c r="J1442" i="1"/>
  <c r="J1444" i="1"/>
  <c r="G1446" i="1"/>
  <c r="G1449" i="1"/>
  <c r="G1451" i="1"/>
  <c r="G1462" i="1"/>
  <c r="I1462" i="1" s="1"/>
  <c r="G1464" i="1"/>
  <c r="I1464" i="1" s="1"/>
  <c r="G1466" i="1"/>
  <c r="G1468" i="1"/>
  <c r="G1471" i="1"/>
  <c r="I1471" i="1" s="1"/>
  <c r="J1471" i="1"/>
  <c r="G1473" i="1"/>
  <c r="J1473" i="1"/>
  <c r="G1521" i="1"/>
  <c r="G1525" i="1"/>
  <c r="G1529" i="1"/>
  <c r="G1533" i="1"/>
  <c r="H1554" i="1"/>
  <c r="G1554" i="1"/>
  <c r="H1578" i="1"/>
  <c r="G1578" i="1"/>
  <c r="D196" i="4"/>
  <c r="F197" i="4"/>
  <c r="G316" i="9"/>
  <c r="E316" i="9" s="1"/>
  <c r="H30" i="3"/>
  <c r="C1453" i="1"/>
  <c r="I36" i="3"/>
  <c r="C1576" i="1"/>
  <c r="C1437" i="1"/>
  <c r="C1438" i="1"/>
  <c r="G1440" i="1"/>
  <c r="I1440" i="1" s="1"/>
  <c r="G1442" i="1"/>
  <c r="I1442" i="1" s="1"/>
  <c r="G1444" i="1"/>
  <c r="I1444" i="1" s="1"/>
  <c r="H1446" i="1"/>
  <c r="J1447" i="1"/>
  <c r="G1455" i="1"/>
  <c r="I1455" i="1" s="1"/>
  <c r="G1457" i="1"/>
  <c r="I1457" i="1" s="1"/>
  <c r="G1459" i="1"/>
  <c r="I1459" i="1" s="1"/>
  <c r="H1460" i="1"/>
  <c r="G1461" i="1"/>
  <c r="J1462" i="1"/>
  <c r="J1464" i="1"/>
  <c r="G1477" i="1"/>
  <c r="I1477" i="1" s="1"/>
  <c r="H1478" i="1"/>
  <c r="G1479" i="1"/>
  <c r="I1479" i="1" s="1"/>
  <c r="G1481" i="1"/>
  <c r="G1485" i="1"/>
  <c r="G1489" i="1"/>
  <c r="G1493" i="1"/>
  <c r="G1497" i="1"/>
  <c r="G1501" i="1"/>
  <c r="G1505" i="1"/>
  <c r="G1509" i="1"/>
  <c r="G1513" i="1"/>
  <c r="H1536" i="1"/>
  <c r="G1536" i="1"/>
  <c r="H1540" i="1"/>
  <c r="G1540" i="1"/>
  <c r="H1544" i="1"/>
  <c r="G1544" i="1"/>
  <c r="H1548" i="1"/>
  <c r="G1548" i="1"/>
  <c r="G1555" i="1"/>
  <c r="H1559" i="1"/>
  <c r="G1559" i="1"/>
  <c r="F91" i="4"/>
  <c r="D82" i="4"/>
  <c r="G1456" i="1"/>
  <c r="I1456" i="1" s="1"/>
  <c r="J1456" i="1"/>
  <c r="G1458" i="1"/>
  <c r="I1458" i="1" s="1"/>
  <c r="J1458" i="1"/>
  <c r="G1476" i="1"/>
  <c r="I1476" i="1" s="1"/>
  <c r="J1476" i="1"/>
  <c r="H1480" i="1"/>
  <c r="G1480" i="1"/>
  <c r="H1484" i="1"/>
  <c r="G1484" i="1"/>
  <c r="H1496" i="1"/>
  <c r="G1496" i="1"/>
  <c r="H1500" i="1"/>
  <c r="G1500" i="1"/>
  <c r="H1516" i="1"/>
  <c r="G1516" i="1"/>
  <c r="D1047" i="1"/>
  <c r="D1056" i="1"/>
  <c r="G1448" i="1"/>
  <c r="I1448" i="1" s="1"/>
  <c r="J1448" i="1"/>
  <c r="H1449" i="1"/>
  <c r="G1450" i="1"/>
  <c r="I1450" i="1" s="1"/>
  <c r="J1450" i="1"/>
  <c r="H1451" i="1"/>
  <c r="G1452" i="1"/>
  <c r="I1452" i="1" s="1"/>
  <c r="J1452" i="1"/>
  <c r="G1463" i="1"/>
  <c r="I1463" i="1" s="1"/>
  <c r="J1463" i="1"/>
  <c r="G1465" i="1"/>
  <c r="I1465" i="1" s="1"/>
  <c r="J1465" i="1"/>
  <c r="H1466" i="1"/>
  <c r="G1467" i="1"/>
  <c r="I1467" i="1" s="1"/>
  <c r="J1467" i="1"/>
  <c r="H1468" i="1"/>
  <c r="H1471" i="1"/>
  <c r="G1472" i="1"/>
  <c r="I1472" i="1" s="1"/>
  <c r="H1473" i="1"/>
  <c r="G1474" i="1"/>
  <c r="I1474" i="1" s="1"/>
  <c r="H1475" i="1"/>
  <c r="J1477" i="1"/>
  <c r="J1479" i="1"/>
  <c r="H1520" i="1"/>
  <c r="G1520" i="1"/>
  <c r="H1528" i="1"/>
  <c r="G1528" i="1"/>
  <c r="H1532" i="1"/>
  <c r="G1532" i="1"/>
  <c r="H1551" i="1"/>
  <c r="G1551" i="1"/>
  <c r="G1557" i="1"/>
  <c r="H1557" i="1"/>
  <c r="F228" i="4"/>
  <c r="D224" i="4"/>
  <c r="E141" i="6"/>
  <c r="I24" i="3"/>
  <c r="E407" i="4"/>
  <c r="D402" i="1" s="1"/>
  <c r="F543" i="4"/>
  <c r="D529" i="4"/>
  <c r="F574" i="4"/>
  <c r="D567" i="4"/>
  <c r="H1565" i="1"/>
  <c r="G1567" i="1"/>
  <c r="G1570" i="1"/>
  <c r="H1573" i="1"/>
  <c r="G1575" i="1"/>
  <c r="F17" i="4"/>
  <c r="D7" i="4"/>
  <c r="F106" i="4"/>
  <c r="F312" i="4"/>
  <c r="D311" i="4"/>
  <c r="D351" i="4"/>
  <c r="F352" i="4"/>
  <c r="E529" i="4"/>
  <c r="G310" i="9"/>
  <c r="E310" i="9" s="1"/>
  <c r="B310" i="9" s="1"/>
  <c r="F190" i="5"/>
  <c r="H1577" i="1"/>
  <c r="F134" i="4"/>
  <c r="D133" i="4"/>
  <c r="F152" i="4"/>
  <c r="F164" i="4"/>
  <c r="E163" i="4"/>
  <c r="D159" i="1" s="1"/>
  <c r="F263" i="4"/>
  <c r="D299" i="4"/>
  <c r="F300" i="4"/>
  <c r="F594" i="4"/>
  <c r="D593" i="4"/>
  <c r="G143" i="9"/>
  <c r="E143" i="9" s="1"/>
  <c r="B143" i="9" s="1"/>
  <c r="F603" i="4"/>
  <c r="E237" i="5"/>
  <c r="F36" i="6"/>
  <c r="D35" i="6"/>
  <c r="D177" i="5"/>
  <c r="F180" i="5"/>
  <c r="F207" i="5"/>
  <c r="D206" i="5"/>
  <c r="F5" i="6"/>
  <c r="E35" i="6"/>
  <c r="D114" i="6"/>
  <c r="F130" i="6"/>
  <c r="D129" i="6"/>
  <c r="F74" i="4"/>
  <c r="D151" i="4"/>
  <c r="E459" i="4"/>
  <c r="D625" i="4"/>
  <c r="D12" i="5"/>
  <c r="F63" i="5"/>
  <c r="E206" i="5"/>
  <c r="D42" i="8"/>
  <c r="H21" i="9"/>
  <c r="G21" i="9"/>
  <c r="F264" i="4"/>
  <c r="D363" i="4"/>
  <c r="E643" i="4"/>
  <c r="D637" i="1" s="1"/>
  <c r="D459" i="4"/>
  <c r="D484" i="4"/>
  <c r="D580" i="4"/>
  <c r="F8" i="5"/>
  <c r="D7" i="5"/>
  <c r="F70" i="5"/>
  <c r="D69" i="5"/>
  <c r="D238" i="5"/>
  <c r="F246" i="5"/>
  <c r="D89" i="6"/>
  <c r="D49" i="8"/>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6" i="9"/>
  <c r="E166" i="9" s="1"/>
  <c r="B166" i="9" s="1"/>
  <c r="H165" i="9"/>
  <c r="M213" i="9"/>
  <c r="G212" i="9"/>
  <c r="E212" i="9" s="1"/>
  <c r="B212" i="9" s="1"/>
  <c r="G208" i="9"/>
  <c r="E208" i="9" s="1"/>
  <c r="B208" i="9" s="1"/>
  <c r="G204" i="9"/>
  <c r="E204" i="9" s="1"/>
  <c r="B204" i="9" s="1"/>
  <c r="G200" i="9"/>
  <c r="E200" i="9" s="1"/>
  <c r="B200" i="9" s="1"/>
  <c r="G196" i="9"/>
  <c r="E196" i="9" s="1"/>
  <c r="B196" i="9" s="1"/>
  <c r="L192" i="9"/>
  <c r="F192" i="9" s="1"/>
  <c r="G168" i="9"/>
  <c r="E168" i="9" s="1"/>
  <c r="B168" i="9" s="1"/>
  <c r="G167" i="9"/>
  <c r="E167" i="9" s="1"/>
  <c r="B167" i="9" s="1"/>
  <c r="H166" i="9"/>
  <c r="G165" i="9"/>
  <c r="E165" i="9" s="1"/>
  <c r="B165" i="9" s="1"/>
  <c r="L213"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I10" i="9"/>
  <c r="E290" i="9"/>
  <c r="B290" i="9" s="1"/>
  <c r="G195" i="9"/>
  <c r="E195" i="9" s="1"/>
  <c r="B195" i="9" s="1"/>
  <c r="G203" i="9"/>
  <c r="E203" i="9" s="1"/>
  <c r="B203" i="9" s="1"/>
  <c r="G211" i="9"/>
  <c r="E211" i="9" s="1"/>
  <c r="B211" i="9" s="1"/>
  <c r="B89" i="9"/>
  <c r="E99" i="9"/>
  <c r="B99" i="9" s="1"/>
  <c r="E111" i="9"/>
  <c r="B111" i="9" s="1"/>
  <c r="B117" i="9"/>
  <c r="E127" i="9"/>
  <c r="B127" i="9" s="1"/>
  <c r="B145" i="9"/>
  <c r="E155" i="9"/>
  <c r="B155" i="9" s="1"/>
  <c r="G164" i="9"/>
  <c r="E164" i="9" s="1"/>
  <c r="B164" i="9" s="1"/>
  <c r="B242" i="9"/>
  <c r="B85" i="9"/>
  <c r="E95" i="9"/>
  <c r="B95" i="9" s="1"/>
  <c r="B101" i="9"/>
  <c r="E107" i="9"/>
  <c r="B107" i="9" s="1"/>
  <c r="B113" i="9"/>
  <c r="E123" i="9"/>
  <c r="B123" i="9" s="1"/>
  <c r="B129" i="9"/>
  <c r="E139" i="9"/>
  <c r="B139" i="9" s="1"/>
  <c r="E151" i="9"/>
  <c r="B151" i="9" s="1"/>
  <c r="B157" i="9"/>
  <c r="G199" i="9"/>
  <c r="E199" i="9" s="1"/>
  <c r="B199" i="9" s="1"/>
  <c r="G207" i="9"/>
  <c r="E207" i="9" s="1"/>
  <c r="B207" i="9" s="1"/>
  <c r="B222" i="9"/>
  <c r="B238" i="9"/>
  <c r="B284" i="9"/>
  <c r="F277" i="9"/>
  <c r="B297" i="9"/>
  <c r="H29" i="3" l="1"/>
  <c r="G1454" i="1"/>
  <c r="I21" i="3"/>
  <c r="H997" i="1"/>
  <c r="G997" i="1"/>
  <c r="E7" i="5"/>
  <c r="F7" i="5" s="1"/>
  <c r="F213" i="9"/>
  <c r="B213" i="9" s="1"/>
  <c r="G378" i="1"/>
  <c r="H378" i="1"/>
  <c r="E408" i="4"/>
  <c r="D403" i="1" s="1"/>
  <c r="H638" i="1"/>
  <c r="G638" i="1"/>
  <c r="G206" i="1"/>
  <c r="H206" i="1"/>
  <c r="F163" i="4"/>
  <c r="E151" i="4"/>
  <c r="I17" i="3" s="1"/>
  <c r="G120" i="1"/>
  <c r="H120" i="1"/>
  <c r="G121" i="1"/>
  <c r="H121" i="1"/>
  <c r="H102" i="1"/>
  <c r="G102" i="1"/>
  <c r="H108" i="1"/>
  <c r="G108" i="1"/>
  <c r="E6" i="4"/>
  <c r="F50" i="4"/>
  <c r="H46" i="1"/>
  <c r="G46" i="1"/>
  <c r="H64" i="1"/>
  <c r="G64" i="1"/>
  <c r="C1524" i="1"/>
  <c r="D43" i="8"/>
  <c r="F580" i="4"/>
  <c r="C574" i="1"/>
  <c r="H311" i="9"/>
  <c r="D1183" i="1"/>
  <c r="F299" i="4"/>
  <c r="D298" i="4"/>
  <c r="C294" i="1"/>
  <c r="H1576" i="1"/>
  <c r="G1576" i="1"/>
  <c r="I1446" i="1"/>
  <c r="E420" i="4"/>
  <c r="D453" i="1"/>
  <c r="F89" i="6"/>
  <c r="C1383" i="1"/>
  <c r="F484" i="4"/>
  <c r="C478" i="1"/>
  <c r="F363" i="4"/>
  <c r="C358" i="1"/>
  <c r="D289" i="4"/>
  <c r="H17" i="3"/>
  <c r="C147" i="1"/>
  <c r="D141" i="6"/>
  <c r="I23" i="3"/>
  <c r="D1214" i="1"/>
  <c r="F593" i="4"/>
  <c r="C587" i="1"/>
  <c r="F133" i="4"/>
  <c r="C129" i="1"/>
  <c r="F351" i="4"/>
  <c r="D350" i="4"/>
  <c r="C346" i="1"/>
  <c r="F567" i="4"/>
  <c r="C561" i="1"/>
  <c r="F224" i="4"/>
  <c r="C220" i="1"/>
  <c r="G1437" i="1"/>
  <c r="H1437" i="1"/>
  <c r="B316" i="9"/>
  <c r="E315" i="9"/>
  <c r="I10" i="3" s="1"/>
  <c r="F196" i="4"/>
  <c r="C192" i="1"/>
  <c r="B192" i="9"/>
  <c r="G637" i="1"/>
  <c r="H637" i="1"/>
  <c r="D6" i="5"/>
  <c r="H20" i="3"/>
  <c r="C985" i="1"/>
  <c r="F459" i="4"/>
  <c r="C453" i="1"/>
  <c r="K1451" i="9"/>
  <c r="G314" i="9"/>
  <c r="E314" i="9" s="1"/>
  <c r="B314" i="9" s="1"/>
  <c r="I34" i="3"/>
  <c r="C1517" i="1"/>
  <c r="F12" i="5"/>
  <c r="C990" i="1"/>
  <c r="H27" i="3"/>
  <c r="F114" i="6"/>
  <c r="C1408" i="1"/>
  <c r="G308" i="9"/>
  <c r="E308" i="9" s="1"/>
  <c r="B308" i="9" s="1"/>
  <c r="D176" i="5"/>
  <c r="F177" i="5"/>
  <c r="C1154" i="1"/>
  <c r="E176" i="5"/>
  <c r="G159" i="1"/>
  <c r="H159" i="1"/>
  <c r="E528" i="4"/>
  <c r="D523" i="1"/>
  <c r="F311" i="4"/>
  <c r="C306" i="1"/>
  <c r="F7" i="4"/>
  <c r="C3" i="1"/>
  <c r="D6" i="4"/>
  <c r="H1436" i="1"/>
  <c r="G1436" i="1"/>
  <c r="H1453" i="1"/>
  <c r="G1453" i="1"/>
  <c r="I1468" i="1"/>
  <c r="I1451" i="1"/>
  <c r="D68" i="5"/>
  <c r="F69" i="5"/>
  <c r="C1047" i="1"/>
  <c r="F129" i="6"/>
  <c r="C1423" i="1"/>
  <c r="I28" i="3"/>
  <c r="D1435" i="1"/>
  <c r="H1056" i="1"/>
  <c r="G1056" i="1"/>
  <c r="H1438" i="1"/>
  <c r="G1438" i="1"/>
  <c r="F238" i="5"/>
  <c r="D237" i="5"/>
  <c r="C1215" i="1"/>
  <c r="D420" i="4"/>
  <c r="E21" i="9"/>
  <c r="G313" i="9"/>
  <c r="E313" i="9" s="1"/>
  <c r="F625" i="4"/>
  <c r="C619" i="1"/>
  <c r="I25" i="3"/>
  <c r="D1329" i="1"/>
  <c r="G311" i="9"/>
  <c r="E311" i="9" s="1"/>
  <c r="B311" i="9" s="1"/>
  <c r="F206" i="5"/>
  <c r="C1183" i="1"/>
  <c r="F35" i="6"/>
  <c r="H25" i="3"/>
  <c r="C1329" i="1"/>
  <c r="F643" i="4"/>
  <c r="D528" i="4"/>
  <c r="F529" i="4"/>
  <c r="C523" i="1"/>
  <c r="F82" i="4"/>
  <c r="C78" i="1"/>
  <c r="I1473" i="1"/>
  <c r="I1466" i="1"/>
  <c r="I1449" i="1"/>
  <c r="I1460" i="1"/>
  <c r="I20" i="3" l="1"/>
  <c r="D985" i="1"/>
  <c r="H985" i="1" s="1"/>
  <c r="E6" i="5"/>
  <c r="D984" i="1" s="1"/>
  <c r="F151" i="4"/>
  <c r="E289" i="4"/>
  <c r="D285" i="1" s="1"/>
  <c r="D147" i="1"/>
  <c r="G147" i="1" s="1"/>
  <c r="D2" i="1"/>
  <c r="I16" i="3"/>
  <c r="E412" i="4"/>
  <c r="C984" i="1"/>
  <c r="F350" i="4"/>
  <c r="D408" i="4"/>
  <c r="C345" i="1"/>
  <c r="H28" i="3"/>
  <c r="F141" i="6"/>
  <c r="C1435" i="1"/>
  <c r="D407" i="4"/>
  <c r="F298" i="4"/>
  <c r="C293" i="1"/>
  <c r="G1215" i="1"/>
  <c r="H1215" i="1"/>
  <c r="G318" i="9"/>
  <c r="E318" i="9" s="1"/>
  <c r="H990" i="1"/>
  <c r="G990" i="1"/>
  <c r="E312" i="9"/>
  <c r="B313" i="9"/>
  <c r="H21" i="3"/>
  <c r="F68" i="5"/>
  <c r="C1046" i="1"/>
  <c r="H1408" i="1"/>
  <c r="G1408" i="1"/>
  <c r="H523" i="1"/>
  <c r="G523" i="1"/>
  <c r="G1329" i="1"/>
  <c r="H1329" i="1"/>
  <c r="H9" i="3"/>
  <c r="G619" i="1"/>
  <c r="H619" i="1"/>
  <c r="F420" i="4"/>
  <c r="D635" i="4"/>
  <c r="C414" i="1"/>
  <c r="G1047" i="1"/>
  <c r="H1047" i="1"/>
  <c r="G3" i="1"/>
  <c r="H3" i="1"/>
  <c r="E175" i="5"/>
  <c r="I22" i="3"/>
  <c r="D1153" i="1"/>
  <c r="H19" i="9"/>
  <c r="E19" i="9" s="1"/>
  <c r="B19" i="9" s="1"/>
  <c r="H587" i="1"/>
  <c r="G587" i="1"/>
  <c r="D413" i="4"/>
  <c r="D291" i="4"/>
  <c r="C285" i="1"/>
  <c r="H574" i="1"/>
  <c r="G574" i="1"/>
  <c r="E636" i="4"/>
  <c r="D630" i="1" s="1"/>
  <c r="D522" i="1"/>
  <c r="G1154" i="1"/>
  <c r="H1154" i="1"/>
  <c r="H561" i="1"/>
  <c r="G561" i="1"/>
  <c r="H147" i="1"/>
  <c r="H358" i="1"/>
  <c r="G358" i="1"/>
  <c r="G1383" i="1"/>
  <c r="H1383" i="1"/>
  <c r="H78" i="1"/>
  <c r="G78" i="1"/>
  <c r="D636" i="4"/>
  <c r="F528" i="4"/>
  <c r="C522" i="1"/>
  <c r="F237" i="5"/>
  <c r="H23" i="3"/>
  <c r="C1214" i="1"/>
  <c r="G1423" i="1"/>
  <c r="H1423" i="1"/>
  <c r="H306" i="1"/>
  <c r="G306" i="1"/>
  <c r="H192" i="1"/>
  <c r="G192" i="1"/>
  <c r="H129" i="1"/>
  <c r="G129" i="1"/>
  <c r="C1518" i="1"/>
  <c r="H11" i="3" s="1"/>
  <c r="I35" i="3"/>
  <c r="H1183" i="1"/>
  <c r="G1183" i="1"/>
  <c r="B21" i="9"/>
  <c r="F6" i="4"/>
  <c r="H16" i="3"/>
  <c r="D412" i="4"/>
  <c r="C2" i="1"/>
  <c r="D290" i="4"/>
  <c r="F176" i="5"/>
  <c r="D175" i="5"/>
  <c r="G278" i="9" s="1"/>
  <c r="H22" i="3"/>
  <c r="C1153" i="1"/>
  <c r="H1517" i="1"/>
  <c r="G1517" i="1"/>
  <c r="G453" i="1"/>
  <c r="H453" i="1"/>
  <c r="H220" i="1"/>
  <c r="G220" i="1"/>
  <c r="G346" i="1"/>
  <c r="H346" i="1"/>
  <c r="H478" i="1"/>
  <c r="G478" i="1"/>
  <c r="E635" i="4"/>
  <c r="D629" i="1" s="1"/>
  <c r="D414" i="1"/>
  <c r="H294" i="1"/>
  <c r="G294" i="1"/>
  <c r="H1524" i="1"/>
  <c r="G1524" i="1"/>
  <c r="G985" i="1" l="1"/>
  <c r="F6" i="5"/>
  <c r="F289" i="4"/>
  <c r="E290" i="4"/>
  <c r="D286" i="1" s="1"/>
  <c r="E413" i="4"/>
  <c r="E415" i="4" s="1"/>
  <c r="D410" i="1" s="1"/>
  <c r="E291" i="4"/>
  <c r="D287" i="1" s="1"/>
  <c r="E639" i="4"/>
  <c r="D633" i="1" s="1"/>
  <c r="D407" i="1"/>
  <c r="N3" i="9"/>
  <c r="I11" i="3"/>
  <c r="G1153" i="1"/>
  <c r="H1153" i="1"/>
  <c r="F290" i="4"/>
  <c r="C286" i="1"/>
  <c r="C287" i="1"/>
  <c r="H414" i="1"/>
  <c r="G414" i="1"/>
  <c r="H1046" i="1"/>
  <c r="G1046" i="1"/>
  <c r="F407" i="4"/>
  <c r="C402" i="1"/>
  <c r="H345" i="1"/>
  <c r="G345" i="1"/>
  <c r="E317" i="9"/>
  <c r="I9" i="3" s="1"/>
  <c r="B318" i="9"/>
  <c r="G984" i="1"/>
  <c r="H984" i="1"/>
  <c r="G2" i="1"/>
  <c r="H2" i="1"/>
  <c r="H522" i="1"/>
  <c r="G522" i="1"/>
  <c r="D640" i="4"/>
  <c r="F413" i="4"/>
  <c r="D415" i="4"/>
  <c r="C408" i="1"/>
  <c r="F635" i="4"/>
  <c r="C629" i="1"/>
  <c r="K3" i="9"/>
  <c r="H1435" i="1"/>
  <c r="G1435" i="1"/>
  <c r="F408" i="4"/>
  <c r="C403" i="1"/>
  <c r="G1518" i="1"/>
  <c r="H1518" i="1"/>
  <c r="F636" i="4"/>
  <c r="C630" i="1"/>
  <c r="D1152" i="1"/>
  <c r="H278" i="9"/>
  <c r="E278" i="9" s="1"/>
  <c r="F175" i="5"/>
  <c r="C1152" i="1"/>
  <c r="F412" i="4"/>
  <c r="D414" i="4"/>
  <c r="D639" i="4"/>
  <c r="C407" i="1"/>
  <c r="G1214" i="1"/>
  <c r="H1214" i="1"/>
  <c r="G285" i="1"/>
  <c r="H285" i="1"/>
  <c r="H293" i="1"/>
  <c r="G293" i="1"/>
  <c r="G285" i="9"/>
  <c r="E285" i="9" s="1"/>
  <c r="B285" i="9" s="1"/>
  <c r="E640" i="4" l="1"/>
  <c r="E641" i="4" s="1"/>
  <c r="E414" i="4"/>
  <c r="D409" i="1" s="1"/>
  <c r="D408" i="1"/>
  <c r="H408" i="1" s="1"/>
  <c r="F291" i="4"/>
  <c r="E277" i="9"/>
  <c r="B278" i="9"/>
  <c r="H402" i="1"/>
  <c r="G402" i="1"/>
  <c r="F639" i="4"/>
  <c r="D641" i="4"/>
  <c r="C633" i="1"/>
  <c r="F415" i="4"/>
  <c r="C410" i="1"/>
  <c r="H286" i="1"/>
  <c r="G286" i="1"/>
  <c r="F414" i="4"/>
  <c r="C409" i="1"/>
  <c r="H629" i="1"/>
  <c r="G629" i="1"/>
  <c r="G287" i="1"/>
  <c r="H287" i="1"/>
  <c r="G407" i="1"/>
  <c r="H407" i="1"/>
  <c r="G1152" i="1"/>
  <c r="H1152" i="1"/>
  <c r="H630" i="1"/>
  <c r="G630" i="1"/>
  <c r="G403" i="1"/>
  <c r="H403" i="1"/>
  <c r="G408" i="1"/>
  <c r="D642" i="4"/>
  <c r="C634" i="1"/>
  <c r="H8" i="3"/>
  <c r="D634" i="1" l="1"/>
  <c r="H634" i="1" s="1"/>
  <c r="E642" i="4"/>
  <c r="F640" i="4"/>
  <c r="M3" i="9"/>
  <c r="I8" i="3"/>
  <c r="E645" i="4"/>
  <c r="G276" i="9" s="1"/>
  <c r="E276" i="9" s="1"/>
  <c r="B276" i="9" s="1"/>
  <c r="D635" i="1"/>
  <c r="F641" i="4"/>
  <c r="D645" i="4"/>
  <c r="C635" i="1"/>
  <c r="E646" i="4"/>
  <c r="D636" i="1"/>
  <c r="D646" i="4"/>
  <c r="F642" i="4"/>
  <c r="C636" i="1"/>
  <c r="H633" i="1"/>
  <c r="G633" i="1"/>
  <c r="G634" i="1"/>
  <c r="H409" i="1"/>
  <c r="G409" i="1"/>
  <c r="G410" i="1"/>
  <c r="H410" i="1"/>
  <c r="F646" i="4" l="1"/>
  <c r="H19" i="3"/>
  <c r="C640" i="1"/>
  <c r="G635" i="1"/>
  <c r="H635" i="1"/>
  <c r="I18" i="3"/>
  <c r="D639" i="1"/>
  <c r="H18" i="3"/>
  <c r="F645" i="4"/>
  <c r="C639" i="1"/>
  <c r="H636" i="1"/>
  <c r="G636" i="1"/>
  <c r="I19" i="3"/>
  <c r="D640" i="1"/>
  <c r="H640" i="1" l="1"/>
  <c r="G640" i="1"/>
  <c r="H639" i="1"/>
  <c r="G639" i="1"/>
  <c r="H7" i="3"/>
  <c r="J3" i="9" l="1"/>
  <c r="G274" i="9" l="1"/>
  <c r="L272" i="9"/>
  <c r="H274" i="9"/>
  <c r="M272" i="9"/>
  <c r="H18" i="9"/>
  <c r="G18" i="9"/>
  <c r="E18" i="9" s="1"/>
  <c r="B18" i="9" s="1"/>
  <c r="K8" i="9"/>
  <c r="J13" i="9"/>
  <c r="K9" i="9"/>
  <c r="L15" i="9"/>
  <c r="I8" i="9"/>
  <c r="M15" i="9"/>
  <c r="I9" i="9"/>
  <c r="G15" i="9"/>
  <c r="L16" i="9"/>
  <c r="J6" i="9"/>
  <c r="H17" i="9"/>
  <c r="J11" i="9"/>
  <c r="I6" i="9"/>
  <c r="G17" i="9"/>
  <c r="K13" i="9"/>
  <c r="J7" i="9"/>
  <c r="I12" i="9"/>
  <c r="J9" i="9"/>
  <c r="H15" i="9"/>
  <c r="K5" i="9"/>
  <c r="J10" i="9"/>
  <c r="M16" i="9"/>
  <c r="K10" i="9"/>
  <c r="G16" i="9"/>
  <c r="I5" i="9"/>
  <c r="K11" i="9"/>
  <c r="H16" i="9"/>
  <c r="J5" i="9"/>
  <c r="K6" i="9"/>
  <c r="I17" i="9"/>
  <c r="K7" i="9"/>
  <c r="J12" i="9"/>
  <c r="I13" i="9"/>
  <c r="J17" i="9"/>
  <c r="I11" i="9"/>
  <c r="K12" i="9"/>
  <c r="I7" i="9"/>
  <c r="J8" i="9"/>
  <c r="E16" i="9" l="1"/>
  <c r="E15" i="9"/>
  <c r="E274" i="9"/>
  <c r="B274" i="9" s="1"/>
  <c r="E7" i="9"/>
  <c r="B7" i="9" s="1"/>
  <c r="E13" i="9"/>
  <c r="B13" i="9" s="1"/>
  <c r="E5" i="9"/>
  <c r="E10" i="9"/>
  <c r="B10" i="9" s="1"/>
  <c r="E12" i="9"/>
  <c r="B12" i="9" s="1"/>
  <c r="E6" i="9"/>
  <c r="B6" i="9" s="1"/>
  <c r="F16" i="9"/>
  <c r="E8" i="9"/>
  <c r="B8" i="9" s="1"/>
  <c r="E17" i="9"/>
  <c r="B17" i="9" s="1"/>
  <c r="F272" i="9"/>
  <c r="F15" i="9"/>
  <c r="E11" i="9"/>
  <c r="B11" i="9" s="1"/>
  <c r="E9" i="9"/>
  <c r="B9" i="9" s="1"/>
  <c r="E20" i="9"/>
  <c r="I7" i="3" s="1"/>
  <c r="B16" i="9" l="1"/>
  <c r="F14" i="9"/>
  <c r="B15" i="9"/>
  <c r="E4" i="9"/>
  <c r="B5" i="9"/>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<sst xmlns="http://schemas.openxmlformats.org/spreadsheetml/2006/main" count="4374" uniqueCount="3426">
  <si>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</si>
  <si>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</si>
  <si>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</si>
  <si>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</si>
  <si>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</si>
  <si>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</si>
  <si>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</si>
  <si>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</si>
  <si>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</si>
  <si>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</si>
  <si>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</si>
  <si>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</si>
  <si>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</si>
  <si>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</si>
  <si>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</si>
  <si>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</si>
  <si>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</si>
  <si>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</si>
  <si>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</si>
  <si>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</si>
  <si>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</si>
  <si>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</si>
  <si>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</si>
  <si>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</si>
  <si>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</si>
  <si>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</si>
  <si>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</si>
  <si>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</si>
  <si>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</si>
  <si>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</si>
  <si>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</si>
  <si>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OBRTNIČKO-INDUSTRIJSKA ŠKOLA, Županja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</si>
  <si>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</si>
  <si>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</si>
  <si>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</si>
  <si>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</si>
  <si>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</si>
  <si>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</si>
  <si>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</si>
  <si>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</si>
  <si>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</si>
  <si>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</si>
  <si>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</si>
  <si>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</si>
  <si>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</si>
  <si>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</si>
  <si>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</si>
  <si>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</si>
  <si>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</si>
  <si>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17992 - OBRTNIČKO-INDUSTRIJSKA ŠKOLA, Županja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</si>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</sst>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2154170.1199999996</v>
      </c>
      <c r="D2" s="6">
        <f>'PR-RAS'!E6</f>
        <v>2567582.3799999994</v>
      </c>
      <c r="E2" s="6">
        <v>0</v>
      </c>
      <c r="F2" s="6">
        <v>0</v>
      </c>
      <c r="G2" s="7">
        <f t="shared" ref="G2:G264" si="0">(B2/1000)*(C2*1+D2*2)</f>
        <v>7289.3348799999994</v>
      </c>
      <c r="H2" s="7">
        <f t="shared" ref="H2:H264" si="1">ABS(C2-ROUND(C2,0))+ABS(D2-ROUND(D2,0))</f>
        <v>0.49999999906867743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1969287.5</v>
      </c>
      <c r="D46" s="1">
        <f>'PR-RAS'!E50</f>
        <v>2315510.4599999995</v>
      </c>
      <c r="E46" s="1">
        <v>0</v>
      </c>
      <c r="F46" s="1">
        <v>0</v>
      </c>
      <c r="G46" s="2">
        <f t="shared" si="0"/>
        <v>297013.87889999995</v>
      </c>
      <c r="H46" s="2">
        <f t="shared" si="1"/>
        <v>0.95999999949708581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799.28</v>
      </c>
      <c r="D55" s="1">
        <f>'PR-RAS'!E59</f>
        <v>0</v>
      </c>
      <c r="E55" s="1">
        <v>0</v>
      </c>
      <c r="F55" s="1">
        <v>0</v>
      </c>
      <c r="G55" s="2">
        <f t="shared" si="0"/>
        <v>43.161119999999997</v>
      </c>
      <c r="H55" s="2">
        <f t="shared" si="1"/>
        <v>0.27999999999997272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799.28</v>
      </c>
      <c r="D56" s="1">
        <f>'PR-RAS'!E60</f>
        <v>0</v>
      </c>
      <c r="E56" s="1">
        <v>0</v>
      </c>
      <c r="F56" s="1">
        <v>0</v>
      </c>
      <c r="G56" s="2">
        <f t="shared" si="0"/>
        <v>43.9604</v>
      </c>
      <c r="H56" s="2">
        <f t="shared" si="1"/>
        <v>0.27999999999997272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1916281.99</v>
      </c>
      <c r="D64" s="1">
        <f>'PR-RAS'!E68</f>
        <v>2314899.8099999996</v>
      </c>
      <c r="E64" s="1">
        <v>0</v>
      </c>
      <c r="F64" s="1">
        <v>0</v>
      </c>
      <c r="G64" s="2">
        <f t="shared" si="0"/>
        <v>412403.14142999996</v>
      </c>
      <c r="H64" s="2">
        <f t="shared" si="1"/>
        <v>0.20000000041909516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1914491.96</v>
      </c>
      <c r="D65" s="1">
        <f>'PR-RAS'!E69</f>
        <v>2313607.7799999998</v>
      </c>
      <c r="E65" s="1">
        <v>0</v>
      </c>
      <c r="F65" s="1">
        <v>0</v>
      </c>
      <c r="G65" s="2">
        <f t="shared" si="0"/>
        <v>418669.28128</v>
      </c>
      <c r="H65" s="2">
        <f t="shared" si="1"/>
        <v>0.26000000024214387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1790.03</v>
      </c>
      <c r="D66" s="1">
        <f>'PR-RAS'!E70</f>
        <v>1292.03</v>
      </c>
      <c r="E66" s="1">
        <v>0</v>
      </c>
      <c r="F66" s="1">
        <v>0</v>
      </c>
      <c r="G66" s="2">
        <f t="shared" si="0"/>
        <v>284.31585000000001</v>
      </c>
      <c r="H66" s="2">
        <f t="shared" si="1"/>
        <v>5.999999999994543E-2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36693.15</v>
      </c>
      <c r="D70" s="1">
        <f>'PR-RAS'!E74</f>
        <v>0</v>
      </c>
      <c r="E70" s="1">
        <v>0</v>
      </c>
      <c r="F70" s="1">
        <v>0</v>
      </c>
      <c r="G70" s="2">
        <f t="shared" si="0"/>
        <v>2531.8273500000005</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36693.15</v>
      </c>
      <c r="D71" s="1">
        <f>'PR-RAS'!E75</f>
        <v>0</v>
      </c>
      <c r="E71" s="1">
        <v>0</v>
      </c>
      <c r="F71" s="1">
        <v>0</v>
      </c>
      <c r="G71" s="2">
        <f t="shared" si="0"/>
        <v>2568.5205000000005</v>
      </c>
      <c r="H71" s="2">
        <f t="shared" si="1"/>
        <v>0.15000000000145519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15513.08</v>
      </c>
      <c r="D73" s="1">
        <f>'PR-RAS'!E77</f>
        <v>610.65</v>
      </c>
      <c r="E73" s="1">
        <v>0</v>
      </c>
      <c r="F73" s="1">
        <v>0</v>
      </c>
      <c r="G73" s="2">
        <f t="shared" si="0"/>
        <v>1204.87536</v>
      </c>
      <c r="H73" s="2">
        <f t="shared" si="1"/>
        <v>0.42999999999994998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15513.08</v>
      </c>
      <c r="D76" s="1">
        <f>'PR-RAS'!E80</f>
        <v>610.65</v>
      </c>
      <c r="E76" s="1">
        <v>0</v>
      </c>
      <c r="F76" s="1">
        <v>0</v>
      </c>
      <c r="G76" s="2">
        <f t="shared" si="0"/>
        <v>1255.0785000000001</v>
      </c>
      <c r="H76" s="2">
        <f t="shared" si="1"/>
        <v>0.42999999999994998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10.78</v>
      </c>
      <c r="D78" s="1">
        <f>'PR-RAS'!E82</f>
        <v>4.0599999999999996</v>
      </c>
      <c r="E78" s="1">
        <v>0</v>
      </c>
      <c r="F78" s="1">
        <v>0</v>
      </c>
      <c r="G78" s="2">
        <f t="shared" si="0"/>
        <v>1.4552999999999998</v>
      </c>
      <c r="H78" s="2">
        <f t="shared" si="1"/>
        <v>0.28000000000000025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10.78</v>
      </c>
      <c r="D79" s="1">
        <f>'PR-RAS'!E83</f>
        <v>4.0599999999999996</v>
      </c>
      <c r="E79" s="1">
        <v>0</v>
      </c>
      <c r="F79" s="1">
        <v>0</v>
      </c>
      <c r="G79" s="2">
        <f t="shared" si="0"/>
        <v>1.4742</v>
      </c>
      <c r="H79" s="2">
        <f t="shared" si="1"/>
        <v>0.28000000000000025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10.78</v>
      </c>
      <c r="D81" s="1">
        <f>'PR-RAS'!E85</f>
        <v>4.0599999999999996</v>
      </c>
      <c r="E81" s="1">
        <v>0</v>
      </c>
      <c r="F81" s="1">
        <v>0</v>
      </c>
      <c r="G81" s="2">
        <f t="shared" si="0"/>
        <v>1.512</v>
      </c>
      <c r="H81" s="2">
        <f t="shared" si="1"/>
        <v>0.28000000000000025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7168.39</v>
      </c>
      <c r="D102" s="1">
        <f>'PR-RAS'!E106</f>
        <v>12487.92</v>
      </c>
      <c r="E102" s="1">
        <v>0</v>
      </c>
      <c r="F102" s="1">
        <v>0</v>
      </c>
      <c r="G102" s="2">
        <f t="shared" si="0"/>
        <v>3246.5672300000001</v>
      </c>
      <c r="H102" s="2">
        <f t="shared" si="1"/>
        <v>0.47000000000025466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7168.39</v>
      </c>
      <c r="D108" s="1">
        <f>'PR-RAS'!E112</f>
        <v>12487.92</v>
      </c>
      <c r="E108" s="1">
        <v>0</v>
      </c>
      <c r="F108" s="1">
        <v>0</v>
      </c>
      <c r="G108" s="2">
        <f t="shared" si="0"/>
        <v>3439.4326099999998</v>
      </c>
      <c r="H108" s="2">
        <f t="shared" si="1"/>
        <v>0.47000000000025466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7168.39</v>
      </c>
      <c r="D113" s="1">
        <f>'PR-RAS'!E117</f>
        <v>12487.92</v>
      </c>
      <c r="E113" s="1">
        <v>0</v>
      </c>
      <c r="F113" s="1">
        <v>0</v>
      </c>
      <c r="G113" s="2">
        <f t="shared" si="0"/>
        <v>3600.1537600000001</v>
      </c>
      <c r="H113" s="2">
        <f t="shared" si="1"/>
        <v>0.47000000000025466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20643.14</v>
      </c>
      <c r="D120" s="1">
        <f>'PR-RAS'!E124</f>
        <v>19171.21</v>
      </c>
      <c r="E120" s="1">
        <v>0</v>
      </c>
      <c r="F120" s="1">
        <v>0</v>
      </c>
      <c r="G120" s="2">
        <f t="shared" si="0"/>
        <v>7019.2816399999992</v>
      </c>
      <c r="H120" s="2">
        <f t="shared" si="1"/>
        <v>0.34999999999854481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18793.14</v>
      </c>
      <c r="D121" s="1">
        <f>'PR-RAS'!E125</f>
        <v>17471.21</v>
      </c>
      <c r="E121" s="1">
        <v>0</v>
      </c>
      <c r="F121" s="1">
        <v>0</v>
      </c>
      <c r="G121" s="2">
        <f t="shared" si="0"/>
        <v>6448.2671999999993</v>
      </c>
      <c r="H121" s="2">
        <f t="shared" si="1"/>
        <v>0.34999999999854481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2059.42</v>
      </c>
      <c r="D122" s="1">
        <f>'PR-RAS'!E126</f>
        <v>2629.5</v>
      </c>
      <c r="E122" s="1">
        <v>0</v>
      </c>
      <c r="F122" s="1">
        <v>0</v>
      </c>
      <c r="G122" s="2">
        <f t="shared" si="0"/>
        <v>885.52882</v>
      </c>
      <c r="H122" s="2">
        <f t="shared" si="1"/>
        <v>0.92000000000007276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16733.72</v>
      </c>
      <c r="D123" s="1">
        <f>'PR-RAS'!E127</f>
        <v>14841.71</v>
      </c>
      <c r="E123" s="1">
        <v>0</v>
      </c>
      <c r="F123" s="1">
        <v>0</v>
      </c>
      <c r="G123" s="2">
        <f t="shared" si="0"/>
        <v>5662.8910799999994</v>
      </c>
      <c r="H123" s="2">
        <f t="shared" si="1"/>
        <v>0.56999999999970896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1850</v>
      </c>
      <c r="D124" s="1">
        <f>'PR-RAS'!E128</f>
        <v>1700</v>
      </c>
      <c r="E124" s="1">
        <v>0</v>
      </c>
      <c r="F124" s="1">
        <v>0</v>
      </c>
      <c r="G124" s="2">
        <f t="shared" si="0"/>
        <v>645.75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1850</v>
      </c>
      <c r="D125" s="1">
        <f>'PR-RAS'!E129</f>
        <v>1700</v>
      </c>
      <c r="E125" s="1">
        <v>0</v>
      </c>
      <c r="F125" s="1">
        <v>0</v>
      </c>
      <c r="G125" s="2">
        <f t="shared" si="0"/>
        <v>651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155152.91</v>
      </c>
      <c r="D129" s="1">
        <f>'PR-RAS'!E133</f>
        <v>217237.23</v>
      </c>
      <c r="E129" s="1">
        <v>0</v>
      </c>
      <c r="F129" s="1">
        <v>0</v>
      </c>
      <c r="G129" s="2">
        <f t="shared" si="0"/>
        <v>75472.303360000005</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155152.91</v>
      </c>
      <c r="D130" s="1">
        <f>'PR-RAS'!E134</f>
        <v>217237.23</v>
      </c>
      <c r="E130" s="1">
        <v>0</v>
      </c>
      <c r="F130" s="1">
        <v>0</v>
      </c>
      <c r="G130" s="2">
        <f t="shared" si="0"/>
        <v>76061.930730000007</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155152.91</v>
      </c>
      <c r="D131" s="1">
        <f>'PR-RAS'!E135</f>
        <v>217237.23</v>
      </c>
      <c r="E131" s="1">
        <v>0</v>
      </c>
      <c r="F131" s="1">
        <v>0</v>
      </c>
      <c r="G131" s="2">
        <f t="shared" si="0"/>
        <v>76651.558099999995</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1907.4</v>
      </c>
      <c r="D135" s="1">
        <f>'PR-RAS'!E139</f>
        <v>3171.5</v>
      </c>
      <c r="E135" s="1">
        <v>0</v>
      </c>
      <c r="F135" s="1">
        <v>0</v>
      </c>
      <c r="G135" s="2">
        <f t="shared" si="0"/>
        <v>1105.5536</v>
      </c>
      <c r="H135" s="2">
        <f t="shared" si="1"/>
        <v>0.90000000000009095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1907.4</v>
      </c>
      <c r="D146" s="1">
        <f>'PR-RAS'!E150</f>
        <v>3171.5</v>
      </c>
      <c r="E146" s="1">
        <v>0</v>
      </c>
      <c r="F146" s="1">
        <v>0</v>
      </c>
      <c r="G146" s="2">
        <f t="shared" si="0"/>
        <v>1196.3079999999998</v>
      </c>
      <c r="H146" s="2">
        <f t="shared" si="1"/>
        <v>0.90000000000009095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2195802.5900000003</v>
      </c>
      <c r="D147" s="1">
        <f>'PR-RAS'!E151</f>
        <v>2554850.69</v>
      </c>
      <c r="E147" s="1">
        <v>0</v>
      </c>
      <c r="F147" s="1">
        <v>0</v>
      </c>
      <c r="G147" s="2">
        <f t="shared" si="0"/>
        <v>1066603.57962</v>
      </c>
      <c r="H147" s="2">
        <f t="shared" si="1"/>
        <v>0.71999999973922968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1962456.62</v>
      </c>
      <c r="D148" s="1">
        <f>'PR-RAS'!E152</f>
        <v>2301297.27</v>
      </c>
      <c r="E148" s="1">
        <v>0</v>
      </c>
      <c r="F148" s="1">
        <v>0</v>
      </c>
      <c r="G148" s="2">
        <f t="shared" si="0"/>
        <v>965062.52052000002</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1609072.87</v>
      </c>
      <c r="D149" s="1">
        <f>'PR-RAS'!E153</f>
        <v>1898031.58</v>
      </c>
      <c r="E149" s="1">
        <v>0</v>
      </c>
      <c r="F149" s="1">
        <v>0</v>
      </c>
      <c r="G149" s="2">
        <f t="shared" si="0"/>
        <v>799960.13243999996</v>
      </c>
      <c r="H149" s="2">
        <f t="shared" si="1"/>
        <v>0.54999999981373549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1609072.87</v>
      </c>
      <c r="D150" s="1">
        <f>'PR-RAS'!E154</f>
        <v>1898031.58</v>
      </c>
      <c r="E150" s="1">
        <v>0</v>
      </c>
      <c r="F150" s="1">
        <v>0</v>
      </c>
      <c r="G150" s="2">
        <f t="shared" si="0"/>
        <v>805365.26847000001</v>
      </c>
      <c r="H150" s="2">
        <f t="shared" si="1"/>
        <v>0.54999999981373549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88035.3</v>
      </c>
      <c r="D154" s="1">
        <f>'PR-RAS'!E158</f>
        <v>90150.12</v>
      </c>
      <c r="E154" s="1">
        <v>0</v>
      </c>
      <c r="F154" s="1">
        <v>0</v>
      </c>
      <c r="G154" s="2">
        <f t="shared" si="0"/>
        <v>41055.337619999998</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265348.45</v>
      </c>
      <c r="D155" s="1">
        <f>'PR-RAS'!E159</f>
        <v>313115.57</v>
      </c>
      <c r="E155" s="1">
        <v>0</v>
      </c>
      <c r="F155" s="1">
        <v>0</v>
      </c>
      <c r="G155" s="2">
        <f t="shared" si="0"/>
        <v>137303.25686000002</v>
      </c>
      <c r="H155" s="2">
        <f t="shared" si="1"/>
        <v>0.88000000000465661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265348.45</v>
      </c>
      <c r="D157" s="1">
        <f>'PR-RAS'!E161</f>
        <v>313115.57</v>
      </c>
      <c r="E157" s="1">
        <v>0</v>
      </c>
      <c r="F157" s="1">
        <v>0</v>
      </c>
      <c r="G157" s="2">
        <f t="shared" si="0"/>
        <v>139086.41604000001</v>
      </c>
      <c r="H157" s="2">
        <f t="shared" si="1"/>
        <v>0.88000000000465661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232006.95000000004</v>
      </c>
      <c r="D159" s="1">
        <f>'PR-RAS'!E163</f>
        <v>253156.86000000002</v>
      </c>
      <c r="E159" s="1">
        <v>0</v>
      </c>
      <c r="F159" s="1">
        <v>0</v>
      </c>
      <c r="G159" s="2">
        <f t="shared" si="0"/>
        <v>116654.66586000001</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65152.61</v>
      </c>
      <c r="D160" s="1">
        <f>'PR-RAS'!E164</f>
        <v>48471.920000000006</v>
      </c>
      <c r="E160" s="1">
        <v>0</v>
      </c>
      <c r="F160" s="1">
        <v>0</v>
      </c>
      <c r="G160" s="2">
        <f t="shared" si="0"/>
        <v>25773.335550000003</v>
      </c>
      <c r="H160" s="2">
        <f t="shared" si="1"/>
        <v>0.4699999999938882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15750.23</v>
      </c>
      <c r="D161" s="1">
        <f>'PR-RAS'!E165</f>
        <v>4298.34</v>
      </c>
      <c r="E161" s="1">
        <v>0</v>
      </c>
      <c r="F161" s="1">
        <v>0</v>
      </c>
      <c r="G161" s="2">
        <f t="shared" si="0"/>
        <v>3895.5056</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47079.68</v>
      </c>
      <c r="D162" s="1">
        <f>'PR-RAS'!E166</f>
        <v>43391.29</v>
      </c>
      <c r="E162" s="1">
        <v>0</v>
      </c>
      <c r="F162" s="1">
        <v>0</v>
      </c>
      <c r="G162" s="2">
        <f t="shared" si="0"/>
        <v>21551.82386</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2322.6999999999998</v>
      </c>
      <c r="D163" s="1">
        <f>'PR-RAS'!E167</f>
        <v>782.29</v>
      </c>
      <c r="E163" s="1">
        <v>0</v>
      </c>
      <c r="F163" s="1">
        <v>0</v>
      </c>
      <c r="G163" s="2">
        <f t="shared" si="0"/>
        <v>629.73936000000003</v>
      </c>
      <c r="H163" s="2">
        <f t="shared" si="1"/>
        <v>0.59000000000014552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104869.92000000001</v>
      </c>
      <c r="D165" s="1">
        <f>'PR-RAS'!E169</f>
        <v>89448.459999999992</v>
      </c>
      <c r="E165" s="1">
        <v>0</v>
      </c>
      <c r="F165" s="1">
        <v>0</v>
      </c>
      <c r="G165" s="2">
        <f t="shared" si="0"/>
        <v>46537.761759999994</v>
      </c>
      <c r="H165" s="2">
        <f t="shared" si="1"/>
        <v>0.53999999997904524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11139.29</v>
      </c>
      <c r="D166" s="1">
        <f>'PR-RAS'!E170</f>
        <v>10452.549999999999</v>
      </c>
      <c r="E166" s="1">
        <v>0</v>
      </c>
      <c r="F166" s="1">
        <v>0</v>
      </c>
      <c r="G166" s="2">
        <f t="shared" si="0"/>
        <v>5287.3243499999999</v>
      </c>
      <c r="H166" s="2">
        <f t="shared" si="1"/>
        <v>0.74000000000160071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9949.34</v>
      </c>
      <c r="D167" s="1">
        <f>'PR-RAS'!E171</f>
        <v>7019.76</v>
      </c>
      <c r="E167" s="1">
        <v>0</v>
      </c>
      <c r="F167" s="1">
        <v>0</v>
      </c>
      <c r="G167" s="2">
        <f t="shared" si="0"/>
        <v>3982.1507600000004</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70757.13</v>
      </c>
      <c r="D168" s="1">
        <f>'PR-RAS'!E172</f>
        <v>64259.5</v>
      </c>
      <c r="E168" s="1">
        <v>0</v>
      </c>
      <c r="F168" s="1">
        <v>0</v>
      </c>
      <c r="G168" s="2">
        <f t="shared" si="0"/>
        <v>33279.113710000005</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11832.54</v>
      </c>
      <c r="D169" s="1">
        <f>'PR-RAS'!E173</f>
        <v>7279.12</v>
      </c>
      <c r="E169" s="1">
        <v>0</v>
      </c>
      <c r="F169" s="1">
        <v>0</v>
      </c>
      <c r="G169" s="2">
        <f t="shared" si="0"/>
        <v>4433.6510399999997</v>
      </c>
      <c r="H169" s="2">
        <f t="shared" si="1"/>
        <v>0.57999999999901775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677.37</v>
      </c>
      <c r="D170" s="1">
        <f>'PR-RAS'!E174</f>
        <v>347.58</v>
      </c>
      <c r="E170" s="1">
        <v>0</v>
      </c>
      <c r="F170" s="1">
        <v>0</v>
      </c>
      <c r="G170" s="2">
        <f t="shared" si="0"/>
        <v>231.95757</v>
      </c>
      <c r="H170" s="2">
        <f t="shared" si="1"/>
        <v>0.79000000000002046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514.25</v>
      </c>
      <c r="D172" s="1">
        <f>'PR-RAS'!E176</f>
        <v>89.95</v>
      </c>
      <c r="E172" s="1">
        <v>0</v>
      </c>
      <c r="F172" s="1">
        <v>0</v>
      </c>
      <c r="G172" s="2">
        <f t="shared" si="0"/>
        <v>118.69965000000001</v>
      </c>
      <c r="H172" s="2">
        <f t="shared" si="1"/>
        <v>0.29999999999999716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54727.79</v>
      </c>
      <c r="D173" s="1">
        <f>'PR-RAS'!E177</f>
        <v>106447.92000000001</v>
      </c>
      <c r="E173" s="1">
        <v>0</v>
      </c>
      <c r="F173" s="1">
        <v>0</v>
      </c>
      <c r="G173" s="2">
        <f t="shared" si="0"/>
        <v>46031.264359999994</v>
      </c>
      <c r="H173" s="2">
        <f t="shared" si="1"/>
        <v>0.2899999999863212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10161.459999999999</v>
      </c>
      <c r="D174" s="1">
        <f>'PR-RAS'!E178</f>
        <v>23379.37</v>
      </c>
      <c r="E174" s="1">
        <v>0</v>
      </c>
      <c r="F174" s="1">
        <v>0</v>
      </c>
      <c r="G174" s="2">
        <f t="shared" si="0"/>
        <v>9847.1945999999989</v>
      </c>
      <c r="H174" s="2">
        <f t="shared" si="1"/>
        <v>0.82999999999810825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13249.14</v>
      </c>
      <c r="D175" s="1">
        <f>'PR-RAS'!E179</f>
        <v>56952.18</v>
      </c>
      <c r="E175" s="1">
        <v>0</v>
      </c>
      <c r="F175" s="1">
        <v>0</v>
      </c>
      <c r="G175" s="2">
        <f t="shared" si="0"/>
        <v>22124.708999999999</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18281.29</v>
      </c>
      <c r="D177" s="1">
        <f>'PR-RAS'!E181</f>
        <v>17925.830000000002</v>
      </c>
      <c r="E177" s="1">
        <v>0</v>
      </c>
      <c r="F177" s="1">
        <v>0</v>
      </c>
      <c r="G177" s="2">
        <f t="shared" si="0"/>
        <v>9527.3991999999998</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735.5</v>
      </c>
      <c r="D178" s="1">
        <f>'PR-RAS'!E182</f>
        <v>667.91</v>
      </c>
      <c r="E178" s="1">
        <v>0</v>
      </c>
      <c r="F178" s="1">
        <v>0</v>
      </c>
      <c r="G178" s="2">
        <f t="shared" si="0"/>
        <v>366.62363999999991</v>
      </c>
      <c r="H178" s="2">
        <f t="shared" si="1"/>
        <v>0.59000000000003183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5793.57</v>
      </c>
      <c r="D179" s="1">
        <f>'PR-RAS'!E183</f>
        <v>145.63</v>
      </c>
      <c r="E179" s="1">
        <v>0</v>
      </c>
      <c r="F179" s="1">
        <v>0</v>
      </c>
      <c r="G179" s="2">
        <f t="shared" si="0"/>
        <v>1083.0997399999999</v>
      </c>
      <c r="H179" s="2">
        <f t="shared" si="1"/>
        <v>0.80000000000029559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3673.62</v>
      </c>
      <c r="D180" s="1">
        <f>'PR-RAS'!E184</f>
        <v>3913.1</v>
      </c>
      <c r="E180" s="1">
        <v>0</v>
      </c>
      <c r="F180" s="1">
        <v>0</v>
      </c>
      <c r="G180" s="2">
        <f t="shared" si="0"/>
        <v>2058.4677799999999</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1558.15</v>
      </c>
      <c r="D181" s="1">
        <f>'PR-RAS'!E185</f>
        <v>3003.22</v>
      </c>
      <c r="E181" s="1">
        <v>0</v>
      </c>
      <c r="F181" s="1">
        <v>0</v>
      </c>
      <c r="G181" s="2">
        <f t="shared" si="0"/>
        <v>1361.6261999999999</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1275.06</v>
      </c>
      <c r="D182" s="1">
        <f>'PR-RAS'!E186</f>
        <v>460.68</v>
      </c>
      <c r="E182" s="1">
        <v>0</v>
      </c>
      <c r="F182" s="1">
        <v>0</v>
      </c>
      <c r="G182" s="2">
        <f t="shared" si="0"/>
        <v>397.55202000000003</v>
      </c>
      <c r="H182" s="2">
        <f t="shared" si="1"/>
        <v>0.37999999999993861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7256.630000000001</v>
      </c>
      <c r="D184" s="1">
        <f>'PR-RAS'!E188</f>
        <v>8788.56</v>
      </c>
      <c r="E184" s="1">
        <v>0</v>
      </c>
      <c r="F184" s="1">
        <v>0</v>
      </c>
      <c r="G184" s="2">
        <f t="shared" si="0"/>
        <v>4544.5762500000001</v>
      </c>
      <c r="H184" s="2">
        <f t="shared" si="1"/>
        <v>0.80999999999949068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1381.91</v>
      </c>
      <c r="D186" s="1">
        <f>'PR-RAS'!E190</f>
        <v>2346.87</v>
      </c>
      <c r="E186" s="1">
        <v>0</v>
      </c>
      <c r="F186" s="1">
        <v>0</v>
      </c>
      <c r="G186" s="2">
        <f t="shared" si="0"/>
        <v>1123.9952499999999</v>
      </c>
      <c r="H186" s="2">
        <f t="shared" si="1"/>
        <v>0.22000000000002728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1226.2</v>
      </c>
      <c r="D187" s="1">
        <f>'PR-RAS'!E191</f>
        <v>1427.84</v>
      </c>
      <c r="E187" s="1">
        <v>0</v>
      </c>
      <c r="F187" s="1">
        <v>0</v>
      </c>
      <c r="G187" s="2">
        <f t="shared" si="0"/>
        <v>759.22968000000003</v>
      </c>
      <c r="H187" s="2">
        <f t="shared" si="1"/>
        <v>0.36000000000012733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94.73</v>
      </c>
      <c r="D188" s="1">
        <f>'PR-RAS'!E192</f>
        <v>60</v>
      </c>
      <c r="E188" s="1">
        <v>0</v>
      </c>
      <c r="F188" s="1">
        <v>0</v>
      </c>
      <c r="G188" s="2">
        <f t="shared" si="0"/>
        <v>40.154510000000002</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2421.94</v>
      </c>
      <c r="D189" s="1">
        <f>'PR-RAS'!E193</f>
        <v>2648.38</v>
      </c>
      <c r="E189" s="1">
        <v>0</v>
      </c>
      <c r="F189" s="1">
        <v>0</v>
      </c>
      <c r="G189" s="2">
        <f t="shared" si="0"/>
        <v>1451.1156000000001</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2131.85</v>
      </c>
      <c r="D191" s="1">
        <f>'PR-RAS'!E195</f>
        <v>2305.4699999999998</v>
      </c>
      <c r="E191" s="1">
        <v>0</v>
      </c>
      <c r="F191" s="1">
        <v>0</v>
      </c>
      <c r="G191" s="2">
        <f t="shared" si="0"/>
        <v>1281.1300999999999</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702.06000000000006</v>
      </c>
      <c r="D192" s="1">
        <f>'PR-RAS'!E196</f>
        <v>116.56</v>
      </c>
      <c r="E192" s="1">
        <v>0</v>
      </c>
      <c r="F192" s="1">
        <v>0</v>
      </c>
      <c r="G192" s="2">
        <f t="shared" si="0"/>
        <v>178.61938000000001</v>
      </c>
      <c r="H192" s="2">
        <f t="shared" si="1"/>
        <v>0.50000000000005684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702.06000000000006</v>
      </c>
      <c r="D206" s="1">
        <f>'PR-RAS'!E210</f>
        <v>116.56</v>
      </c>
      <c r="E206" s="1">
        <v>0</v>
      </c>
      <c r="F206" s="1">
        <v>0</v>
      </c>
      <c r="G206" s="2">
        <f t="shared" si="0"/>
        <v>191.71190000000001</v>
      </c>
      <c r="H206" s="2">
        <f t="shared" si="1"/>
        <v>0.50000000000005684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695.48</v>
      </c>
      <c r="D207" s="1">
        <f>'PR-RAS'!E211</f>
        <v>115.69</v>
      </c>
      <c r="E207" s="1">
        <v>0</v>
      </c>
      <c r="F207" s="1">
        <v>0</v>
      </c>
      <c r="G207" s="2">
        <f t="shared" si="0"/>
        <v>190.93315999999999</v>
      </c>
      <c r="H207" s="2">
        <f t="shared" si="1"/>
        <v>0.79000000000002046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6.58</v>
      </c>
      <c r="D209" s="1">
        <f>'PR-RAS'!E213</f>
        <v>0.87</v>
      </c>
      <c r="E209" s="1">
        <v>0</v>
      </c>
      <c r="F209" s="1">
        <v>0</v>
      </c>
      <c r="G209" s="2">
        <f t="shared" si="0"/>
        <v>1.7305599999999999</v>
      </c>
      <c r="H209" s="2">
        <f t="shared" si="1"/>
        <v>0.54999999999999993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222.96</v>
      </c>
      <c r="D220" s="1">
        <f>'PR-RAS'!E224</f>
        <v>0</v>
      </c>
      <c r="E220" s="1">
        <v>0</v>
      </c>
      <c r="F220" s="1">
        <v>0</v>
      </c>
      <c r="G220" s="2">
        <f t="shared" si="0"/>
        <v>48.828240000000001</v>
      </c>
      <c r="H220" s="2">
        <f t="shared" si="1"/>
        <v>3.9999999999992042E-2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222.96</v>
      </c>
      <c r="D243" s="1">
        <f>'PR-RAS'!E247</f>
        <v>0</v>
      </c>
      <c r="E243" s="1">
        <v>0</v>
      </c>
      <c r="F243" s="1">
        <v>0</v>
      </c>
      <c r="G243" s="2">
        <f t="shared" si="0"/>
        <v>53.956319999999998</v>
      </c>
      <c r="H243" s="2">
        <f t="shared" si="1"/>
        <v>3.9999999999992042E-2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222.96</v>
      </c>
      <c r="D244" s="1">
        <f>'PR-RAS'!E248</f>
        <v>0</v>
      </c>
      <c r="E244" s="1">
        <v>0</v>
      </c>
      <c r="F244" s="1">
        <v>0</v>
      </c>
      <c r="G244" s="2">
        <f t="shared" si="0"/>
        <v>54.179279999999999</v>
      </c>
      <c r="H244" s="2">
        <f t="shared" si="1"/>
        <v>3.9999999999992042E-2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414</v>
      </c>
      <c r="D259" s="1">
        <f>'PR-RAS'!E263</f>
        <v>280</v>
      </c>
      <c r="E259" s="1">
        <v>0</v>
      </c>
      <c r="F259" s="1">
        <v>0</v>
      </c>
      <c r="G259" s="2">
        <f t="shared" si="0"/>
        <v>251.292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414</v>
      </c>
      <c r="D260" s="1">
        <f>'PR-RAS'!E264</f>
        <v>280</v>
      </c>
      <c r="E260" s="1">
        <v>0</v>
      </c>
      <c r="F260" s="1">
        <v>0</v>
      </c>
      <c r="G260" s="2">
        <f t="shared" si="0"/>
        <v>252.26600000000002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414</v>
      </c>
      <c r="D261" s="1">
        <f>'PR-RAS'!E265</f>
        <v>280</v>
      </c>
      <c r="E261" s="1">
        <v>0</v>
      </c>
      <c r="F261" s="1">
        <v>0</v>
      </c>
      <c r="G261" s="2">
        <f t="shared" si="0"/>
        <v>253.24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2195802.5900000003</v>
      </c>
      <c r="D285" s="1">
        <f>'PR-RAS'!E289</f>
        <v>2554850.69</v>
      </c>
      <c r="E285" s="1">
        <v>0</v>
      </c>
      <c r="F285" s="1">
        <v>0</v>
      </c>
      <c r="G285" s="2">
        <f t="shared" si="8"/>
        <v>2074763.12748</v>
      </c>
      <c r="H285" s="2">
        <f t="shared" si="9"/>
        <v>0.71999999973922968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12731.689999999478</v>
      </c>
      <c r="E286" s="1">
        <v>0</v>
      </c>
      <c r="F286" s="1">
        <v>0</v>
      </c>
      <c r="G286" s="2">
        <f t="shared" si="8"/>
        <v>7257.0632999997024</v>
      </c>
      <c r="H286" s="2">
        <f t="shared" si="9"/>
        <v>0.31000000052154064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41632.470000000671</v>
      </c>
      <c r="D287" s="1">
        <f>'PR-RAS'!E291</f>
        <v>0</v>
      </c>
      <c r="E287" s="1">
        <v>0</v>
      </c>
      <c r="F287" s="1">
        <v>0</v>
      </c>
      <c r="G287" s="2">
        <f t="shared" si="8"/>
        <v>11906.88642000019</v>
      </c>
      <c r="H287" s="2">
        <f t="shared" si="9"/>
        <v>0.47000000067055225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58817.75</v>
      </c>
      <c r="D288" s="1">
        <f>'PR-RAS'!E292</f>
        <v>15395.24</v>
      </c>
      <c r="E288" s="1">
        <v>0</v>
      </c>
      <c r="F288" s="1">
        <v>0</v>
      </c>
      <c r="G288" s="2">
        <f t="shared" si="8"/>
        <v>25717.562009999998</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31201</v>
      </c>
      <c r="E293" s="1">
        <v>0</v>
      </c>
      <c r="F293" s="1">
        <v>0</v>
      </c>
      <c r="G293" s="2">
        <f t="shared" si="8"/>
        <v>18221.383999999998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31201</v>
      </c>
      <c r="E306" s="1">
        <v>0</v>
      </c>
      <c r="F306" s="1">
        <v>0</v>
      </c>
      <c r="G306" s="2">
        <f t="shared" si="8"/>
        <v>19032.61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31201</v>
      </c>
      <c r="E307" s="1">
        <v>0</v>
      </c>
      <c r="F307" s="1">
        <v>0</v>
      </c>
      <c r="G307" s="2">
        <f t="shared" si="8"/>
        <v>19095.011999999999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31201</v>
      </c>
      <c r="E309" s="1">
        <v>0</v>
      </c>
      <c r="F309" s="1">
        <v>0</v>
      </c>
      <c r="G309" s="2">
        <f t="shared" si="8"/>
        <v>19219.815999999999</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9729.17</v>
      </c>
      <c r="D345" s="1">
        <f>'PR-RAS'!E350</f>
        <v>5554.41</v>
      </c>
      <c r="E345" s="1">
        <v>0</v>
      </c>
      <c r="F345" s="1">
        <v>0</v>
      </c>
      <c r="G345" s="2">
        <f t="shared" si="8"/>
        <v>7168.2685599999986</v>
      </c>
      <c r="H345" s="2">
        <f t="shared" si="9"/>
        <v>0.57999999999992724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9729.17</v>
      </c>
      <c r="D358" s="1">
        <f>'PR-RAS'!E363</f>
        <v>5554.41</v>
      </c>
      <c r="E358" s="1">
        <v>0</v>
      </c>
      <c r="F358" s="1">
        <v>0</v>
      </c>
      <c r="G358" s="2">
        <f t="shared" si="8"/>
        <v>7439.1624299999985</v>
      </c>
      <c r="H358" s="2">
        <f t="shared" si="9"/>
        <v>0.57999999999992724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7905.1</v>
      </c>
      <c r="D364" s="1">
        <f>'PR-RAS'!E369</f>
        <v>4262.74</v>
      </c>
      <c r="E364" s="1">
        <v>0</v>
      </c>
      <c r="F364" s="1">
        <v>0</v>
      </c>
      <c r="G364" s="2">
        <f t="shared" si="8"/>
        <v>5964.3005400000002</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2603.9299999999998</v>
      </c>
      <c r="D365" s="1">
        <f>'PR-RAS'!E370</f>
        <v>480.31</v>
      </c>
      <c r="E365" s="1">
        <v>0</v>
      </c>
      <c r="F365" s="1">
        <v>0</v>
      </c>
      <c r="G365" s="2">
        <f t="shared" si="8"/>
        <v>1297.4961999999998</v>
      </c>
      <c r="H365" s="2">
        <f t="shared" si="9"/>
        <v>0.38000000000016598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711.7</v>
      </c>
      <c r="D366" s="1">
        <f>'PR-RAS'!E371</f>
        <v>0</v>
      </c>
      <c r="E366" s="1">
        <v>0</v>
      </c>
      <c r="F366" s="1">
        <v>0</v>
      </c>
      <c r="G366" s="2">
        <f t="shared" si="8"/>
        <v>259.77050000000003</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3158.97</v>
      </c>
      <c r="D367" s="1">
        <f>'PR-RAS'!E372</f>
        <v>2440</v>
      </c>
      <c r="E367" s="1">
        <v>0</v>
      </c>
      <c r="F367" s="1">
        <v>0</v>
      </c>
      <c r="G367" s="2">
        <f t="shared" si="8"/>
        <v>2942.2630199999999</v>
      </c>
      <c r="H367" s="2">
        <f t="shared" si="9"/>
        <v>3.0000000000200089E-2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481.15</v>
      </c>
      <c r="D369" s="1">
        <f>'PR-RAS'!E374</f>
        <v>0</v>
      </c>
      <c r="E369" s="1">
        <v>0</v>
      </c>
      <c r="F369" s="1">
        <v>0</v>
      </c>
      <c r="G369" s="2">
        <f t="shared" si="8"/>
        <v>177.06319999999999</v>
      </c>
      <c r="H369" s="2">
        <f t="shared" si="9"/>
        <v>0.14999999999997726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949.35</v>
      </c>
      <c r="D371" s="1">
        <f>'PR-RAS'!E376</f>
        <v>1342.43</v>
      </c>
      <c r="E371" s="1">
        <v>0</v>
      </c>
      <c r="F371" s="1">
        <v>0</v>
      </c>
      <c r="G371" s="2">
        <f t="shared" si="8"/>
        <v>1344.6577</v>
      </c>
      <c r="H371" s="2">
        <f t="shared" si="9"/>
        <v>0.7800000000000864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1824.07</v>
      </c>
      <c r="D378" s="1">
        <f>'PR-RAS'!E383</f>
        <v>1291.67</v>
      </c>
      <c r="E378" s="1">
        <v>0</v>
      </c>
      <c r="F378" s="1">
        <v>0</v>
      </c>
      <c r="G378" s="2">
        <f t="shared" si="8"/>
        <v>1661.59357</v>
      </c>
      <c r="H378" s="2">
        <f t="shared" si="9"/>
        <v>0.39999999999986358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1824.07</v>
      </c>
      <c r="D379" s="1">
        <f>'PR-RAS'!E384</f>
        <v>1291.67</v>
      </c>
      <c r="E379" s="1">
        <v>0</v>
      </c>
      <c r="F379" s="1">
        <v>0</v>
      </c>
      <c r="G379" s="2">
        <f t="shared" si="8"/>
        <v>1666.00098</v>
      </c>
      <c r="H379" s="2">
        <f t="shared" si="9"/>
        <v>0.39999999999986358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25646.59</v>
      </c>
      <c r="E402" s="1">
        <v>0</v>
      </c>
      <c r="F402" s="1">
        <v>0</v>
      </c>
      <c r="G402" s="2">
        <f t="shared" si="8"/>
        <v>20568.565180000001</v>
      </c>
      <c r="H402" s="2">
        <f t="shared" si="9"/>
        <v>0.40999999999985448</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9729.17</v>
      </c>
      <c r="D403" s="1">
        <f>'PR-RAS'!E408</f>
        <v>0</v>
      </c>
      <c r="E403" s="1">
        <v>0</v>
      </c>
      <c r="F403" s="1">
        <v>0</v>
      </c>
      <c r="G403" s="2">
        <f t="shared" si="8"/>
        <v>3911.1263400000003</v>
      </c>
      <c r="H403" s="2">
        <f t="shared" si="9"/>
        <v>0.17000000000007276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33344.78</v>
      </c>
      <c r="D405" s="1">
        <f>'PR-RAS'!E410</f>
        <v>41283.919999999998</v>
      </c>
      <c r="E405" s="1">
        <v>0</v>
      </c>
      <c r="F405" s="1">
        <v>0</v>
      </c>
      <c r="G405" s="2">
        <f t="shared" si="8"/>
        <v>46828.698479999999</v>
      </c>
      <c r="H405" s="2">
        <f t="shared" si="9"/>
        <v>0.30000000000291038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2154170.1199999996</v>
      </c>
      <c r="D407" s="1">
        <f>'PR-RAS'!E412</f>
        <v>2598783.3799999994</v>
      </c>
      <c r="E407" s="1">
        <v>0</v>
      </c>
      <c r="F407" s="1">
        <v>0</v>
      </c>
      <c r="G407" s="2">
        <f t="shared" si="8"/>
        <v>2984805.1732799998</v>
      </c>
      <c r="H407" s="2">
        <f t="shared" si="9"/>
        <v>0.49999999906867743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2205531.7600000002</v>
      </c>
      <c r="D408" s="1">
        <f>'PR-RAS'!E413</f>
        <v>2560405.1</v>
      </c>
      <c r="E408" s="1">
        <v>0</v>
      </c>
      <c r="F408" s="1">
        <v>0</v>
      </c>
      <c r="G408" s="2">
        <f t="shared" si="8"/>
        <v>2981821.17772</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38378.279999999329</v>
      </c>
      <c r="E409" s="1">
        <v>0</v>
      </c>
      <c r="F409" s="1">
        <v>0</v>
      </c>
      <c r="G409" s="2">
        <f t="shared" si="8"/>
        <v>31316.676479999453</v>
      </c>
      <c r="H409" s="2">
        <f t="shared" si="9"/>
        <v>0.27999999932944775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51361.640000000596</v>
      </c>
      <c r="D410" s="1">
        <f>'PR-RAS'!E415</f>
        <v>0</v>
      </c>
      <c r="E410" s="1">
        <v>0</v>
      </c>
      <c r="F410" s="1">
        <v>0</v>
      </c>
      <c r="G410" s="2">
        <f t="shared" si="8"/>
        <v>21006.910760000243</v>
      </c>
      <c r="H410" s="2">
        <f t="shared" si="9"/>
        <v>0.35999999940395355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25472.97</v>
      </c>
      <c r="D411" s="1">
        <f>'PR-RAS'!E416</f>
        <v>0</v>
      </c>
      <c r="E411" s="1">
        <v>0</v>
      </c>
      <c r="F411" s="1">
        <v>0</v>
      </c>
      <c r="G411" s="2">
        <f t="shared" si="8"/>
        <v>10443.9177</v>
      </c>
      <c r="H411" s="2">
        <f t="shared" si="9"/>
        <v>2.9999999998835847E-2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25888.68</v>
      </c>
      <c r="E412" s="1">
        <v>0</v>
      </c>
      <c r="F412" s="1">
        <v>0</v>
      </c>
      <c r="G412" s="2">
        <f t="shared" si="8"/>
        <v>21280.49496</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2154170.1199999996</v>
      </c>
      <c r="D633" s="1">
        <f>'PR-RAS'!E639</f>
        <v>2598783.3799999994</v>
      </c>
      <c r="E633" s="1">
        <v>0</v>
      </c>
      <c r="F633" s="1">
        <v>0</v>
      </c>
      <c r="G633" s="2">
        <f t="shared" si="10"/>
        <v>4646297.708159999</v>
      </c>
      <c r="H633" s="2">
        <f t="shared" si="11"/>
        <v>0.49999999906867743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2205531.7600000002</v>
      </c>
      <c r="D634" s="1">
        <f>'PR-RAS'!E640</f>
        <v>2560405.1</v>
      </c>
      <c r="E634" s="1">
        <v>0</v>
      </c>
      <c r="F634" s="1">
        <v>0</v>
      </c>
      <c r="G634" s="2">
        <f t="shared" si="10"/>
        <v>4637574.4606800005</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38378.279999999329</v>
      </c>
      <c r="E635" s="1">
        <v>0</v>
      </c>
      <c r="F635" s="1">
        <v>0</v>
      </c>
      <c r="G635" s="2">
        <f t="shared" si="10"/>
        <v>48663.659039999147</v>
      </c>
      <c r="H635" s="2">
        <f t="shared" si="11"/>
        <v>0.27999999932944775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51361.640000000596</v>
      </c>
      <c r="D636" s="1">
        <f>'PR-RAS'!E642</f>
        <v>0</v>
      </c>
      <c r="E636" s="1">
        <v>0</v>
      </c>
      <c r="F636" s="1">
        <v>0</v>
      </c>
      <c r="G636" s="2">
        <f t="shared" si="10"/>
        <v>32614.641400000379</v>
      </c>
      <c r="H636" s="2">
        <f t="shared" si="11"/>
        <v>0.35999999940395355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25472.97</v>
      </c>
      <c r="D637" s="1">
        <f>'PR-RAS'!E643</f>
        <v>0</v>
      </c>
      <c r="E637" s="1">
        <v>0</v>
      </c>
      <c r="F637" s="1">
        <v>0</v>
      </c>
      <c r="G637" s="2">
        <f t="shared" si="10"/>
        <v>16200.808920000001</v>
      </c>
      <c r="H637" s="2">
        <f t="shared" si="11"/>
        <v>2.9999999998835847E-2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25888.68</v>
      </c>
      <c r="E638" s="1">
        <v>0</v>
      </c>
      <c r="F638" s="1">
        <v>0</v>
      </c>
      <c r="G638" s="2">
        <f t="shared" si="10"/>
        <v>32982.178319999999</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12489.599999999329</v>
      </c>
      <c r="E639" s="1">
        <v>0</v>
      </c>
      <c r="F639" s="1">
        <v>0</v>
      </c>
      <c r="G639" s="2">
        <f t="shared" si="10"/>
        <v>15936.729599999144</v>
      </c>
      <c r="H639" s="2">
        <f t="shared" si="11"/>
        <v>0.40000000067084329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25888.670000000595</v>
      </c>
      <c r="D640" s="1">
        <f>'PR-RAS'!E646</f>
        <v>0</v>
      </c>
      <c r="E640" s="1">
        <v>0</v>
      </c>
      <c r="F640" s="1">
        <v>0</v>
      </c>
      <c r="G640" s="2">
        <f t="shared" si="10"/>
        <v>16542.860130000379</v>
      </c>
      <c r="H640" s="2">
        <f t="shared" si="11"/>
        <v>0.32999999940511771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162412.13</v>
      </c>
      <c r="D641" s="1">
        <f>'PR-RAS'!E647</f>
        <v>191558.57</v>
      </c>
      <c r="E641" s="1">
        <v>0</v>
      </c>
      <c r="F641" s="1">
        <v>0</v>
      </c>
      <c r="G641" s="2">
        <f t="shared" si="10"/>
        <v>349138.7328</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50203.97</v>
      </c>
      <c r="D642" s="1">
        <f>'PR-RAS'!E649</f>
        <v>5594.12</v>
      </c>
      <c r="E642" s="1">
        <v>0</v>
      </c>
      <c r="F642" s="1">
        <v>0</v>
      </c>
      <c r="G642" s="2">
        <f t="shared" si="10"/>
        <v>39352.406609999998</v>
      </c>
      <c r="H642" s="2">
        <f t="shared" si="11"/>
        <v>0.14999999999872671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181032.99</v>
      </c>
      <c r="D643" s="1">
        <f>'PR-RAS'!E650</f>
        <v>161044.17000000001</v>
      </c>
      <c r="E643" s="1">
        <v>0</v>
      </c>
      <c r="F643" s="1">
        <v>0</v>
      </c>
      <c r="G643" s="2">
        <f t="shared" si="10"/>
        <v>323003.89386000001</v>
      </c>
      <c r="H643" s="2">
        <f t="shared" si="11"/>
        <v>0.18000000002211891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225642.84</v>
      </c>
      <c r="D644" s="1">
        <f>'PR-RAS'!E651</f>
        <v>166638.29</v>
      </c>
      <c r="E644" s="1">
        <v>0</v>
      </c>
      <c r="F644" s="1">
        <v>0</v>
      </c>
      <c r="G644" s="2">
        <f t="shared" si="10"/>
        <v>359385.18706000003</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5594.1199999999953</v>
      </c>
      <c r="D645" s="1">
        <f>'PR-RAS'!E652</f>
        <v>0</v>
      </c>
      <c r="E645" s="1">
        <v>0</v>
      </c>
      <c r="F645" s="1">
        <v>0</v>
      </c>
      <c r="G645" s="2">
        <f t="shared" si="10"/>
        <v>3602.6132799999973</v>
      </c>
      <c r="H645" s="2">
        <f t="shared" si="11"/>
        <v>0.11999999999534339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87</v>
      </c>
      <c r="E647" s="1">
        <v>0</v>
      </c>
      <c r="F647" s="1">
        <v>0</v>
      </c>
      <c r="G647" s="2">
        <f t="shared" si="10"/>
        <v>169.898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81</v>
      </c>
      <c r="E649" s="1">
        <v>0</v>
      </c>
      <c r="F649" s="1">
        <v>0</v>
      </c>
      <c r="G649" s="2">
        <f t="shared" si="10"/>
        <v>158.76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799.28</v>
      </c>
      <c r="D656" s="1">
        <f>'PR-RAS'!E663</f>
        <v>0</v>
      </c>
      <c r="E656" s="1">
        <v>0</v>
      </c>
      <c r="F656" s="1">
        <v>0</v>
      </c>
      <c r="G656" s="2">
        <f t="shared" si="10"/>
        <v>523.52840000000003</v>
      </c>
      <c r="H656" s="2">
        <f t="shared" si="11"/>
        <v>0.27999999999997272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1914491.96</v>
      </c>
      <c r="D668" s="1">
        <f>'PR-RAS'!E675</f>
        <v>2312826.85</v>
      </c>
      <c r="E668" s="1">
        <v>0</v>
      </c>
      <c r="F668" s="1">
        <v>0</v>
      </c>
      <c r="G668" s="2">
        <f t="shared" si="10"/>
        <v>4362277.1552200001</v>
      </c>
      <c r="H668" s="2">
        <f t="shared" si="11"/>
        <v>0.18999999994412065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780.93</v>
      </c>
      <c r="E669" s="1">
        <v>0</v>
      </c>
      <c r="F669" s="1">
        <v>0</v>
      </c>
      <c r="G669" s="2">
        <f t="shared" si="10"/>
        <v>1043.32248</v>
      </c>
      <c r="H669" s="2">
        <f t="shared" si="11"/>
        <v>7.0000000000050022E-2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1790.03</v>
      </c>
      <c r="D670" s="1">
        <f>'PR-RAS'!E677</f>
        <v>1292.03</v>
      </c>
      <c r="E670" s="1">
        <v>0</v>
      </c>
      <c r="F670" s="1">
        <v>0</v>
      </c>
      <c r="G670" s="2">
        <f t="shared" si="10"/>
        <v>2926.2662100000002</v>
      </c>
      <c r="H670" s="2">
        <f t="shared" si="11"/>
        <v>5.999999999994543E-2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36693.15</v>
      </c>
      <c r="D687" s="1">
        <f>'PR-RAS'!E694</f>
        <v>0</v>
      </c>
      <c r="E687" s="1">
        <v>0</v>
      </c>
      <c r="F687" s="1">
        <v>0</v>
      </c>
      <c r="G687" s="2">
        <f t="shared" si="10"/>
        <v>25171.500900000003</v>
      </c>
      <c r="H687" s="2">
        <f t="shared" si="11"/>
        <v>0.15000000000145519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12487.92</v>
      </c>
      <c r="E705" s="1">
        <v>0</v>
      </c>
      <c r="F705" s="1">
        <v>0</v>
      </c>
      <c r="G705" s="2">
        <f t="shared" si="10"/>
        <v>17582.99136</v>
      </c>
      <c r="H705" s="2">
        <f t="shared" si="11"/>
        <v>7.999999999992724E-2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13160.46</v>
      </c>
      <c r="D709" s="1">
        <f>'PR-RAS'!E716</f>
        <v>12587.15</v>
      </c>
      <c r="E709" s="1">
        <v>0</v>
      </c>
      <c r="F709" s="1">
        <v>0</v>
      </c>
      <c r="G709" s="2">
        <f t="shared" si="10"/>
        <v>27141.010079999996</v>
      </c>
      <c r="H709" s="2">
        <f t="shared" si="11"/>
        <v>0.60999999999876309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1940.4</v>
      </c>
      <c r="D710" s="1">
        <f>'PR-RAS'!E717</f>
        <v>2648.64</v>
      </c>
      <c r="E710" s="1">
        <v>0</v>
      </c>
      <c r="F710" s="1">
        <v>0</v>
      </c>
      <c r="G710" s="2">
        <f t="shared" si="10"/>
        <v>5131.51512</v>
      </c>
      <c r="H710" s="2">
        <f t="shared" si="11"/>
        <v>0.76000000000021828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47079.68</v>
      </c>
      <c r="D711" s="1">
        <f>'PR-RAS'!E718</f>
        <v>43391.29</v>
      </c>
      <c r="E711" s="1">
        <v>0</v>
      </c>
      <c r="F711" s="1">
        <v>0</v>
      </c>
      <c r="G711" s="2">
        <f t="shared" si="10"/>
        <v>95042.204599999997</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26.75</v>
      </c>
      <c r="D712" s="1">
        <f>'PR-RAS'!E719</f>
        <v>0</v>
      </c>
      <c r="E712" s="1">
        <v>0</v>
      </c>
      <c r="F712" s="1">
        <v>0</v>
      </c>
      <c r="G712" s="2">
        <f t="shared" si="10"/>
        <v>19.01925</v>
      </c>
      <c r="H712" s="2">
        <f t="shared" si="11"/>
        <v>0.25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5602.78</v>
      </c>
      <c r="D713" s="1">
        <f>'PR-RAS'!E720</f>
        <v>145.63</v>
      </c>
      <c r="E713" s="1">
        <v>0</v>
      </c>
      <c r="F713" s="1">
        <v>0</v>
      </c>
      <c r="G713" s="2">
        <f t="shared" si="10"/>
        <v>4196.5564800000002</v>
      </c>
      <c r="H713" s="2">
        <f t="shared" si="11"/>
        <v>0.59000000000025921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687.42</v>
      </c>
      <c r="D715" s="1">
        <f>'PR-RAS'!E722</f>
        <v>530.9</v>
      </c>
      <c r="E715" s="1">
        <v>0</v>
      </c>
      <c r="F715" s="1">
        <v>0</v>
      </c>
      <c r="G715" s="2">
        <f t="shared" si="10"/>
        <v>1248.9430799999998</v>
      </c>
      <c r="H715" s="2">
        <f t="shared" si="11"/>
        <v>0.51999999999998181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848734.87000000011</v>
      </c>
      <c r="D984" s="6">
        <f>BILANCA!E6</f>
        <v>983137.9</v>
      </c>
      <c r="E984" s="6">
        <v>0</v>
      </c>
      <c r="F984" s="6">
        <v>0</v>
      </c>
      <c r="G984" s="7">
        <f t="shared" ref="G984:G1241" si="22">B984/1000*C984+B984/500*D984</f>
        <v>2815.0106700000001</v>
      </c>
      <c r="H984" s="7">
        <f t="shared" si="19"/>
        <v>0.22999999986495823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669292.49000000011</v>
      </c>
      <c r="D985" s="1">
        <f>BILANCA!E7</f>
        <v>758569.49</v>
      </c>
      <c r="E985" s="1">
        <v>0</v>
      </c>
      <c r="F985" s="1">
        <v>0</v>
      </c>
      <c r="G985" s="2">
        <f t="shared" si="22"/>
        <v>4372.86294</v>
      </c>
      <c r="H985" s="2">
        <f t="shared" si="19"/>
        <v>0.98000000009778887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429808.52</v>
      </c>
      <c r="D986" s="1">
        <f>BILANCA!E8</f>
        <v>429808.52</v>
      </c>
      <c r="E986" s="1">
        <v>0</v>
      </c>
      <c r="F986" s="1">
        <v>0</v>
      </c>
      <c r="G986" s="2">
        <f t="shared" si="22"/>
        <v>3868.2766800000004</v>
      </c>
      <c r="H986" s="2">
        <f t="shared" si="19"/>
        <v>0.9599999999627471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429808.52</v>
      </c>
      <c r="D987" s="1">
        <f>BILANCA!E9</f>
        <v>429808.52</v>
      </c>
      <c r="E987" s="1">
        <v>0</v>
      </c>
      <c r="F987" s="1">
        <v>0</v>
      </c>
      <c r="G987" s="2">
        <f t="shared" si="22"/>
        <v>5157.7022400000005</v>
      </c>
      <c r="H987" s="2">
        <f t="shared" si="19"/>
        <v>0.9599999999627471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236652.95000000004</v>
      </c>
      <c r="D990" s="1">
        <f>BILANCA!E12</f>
        <v>325929.95</v>
      </c>
      <c r="E990" s="1">
        <v>0</v>
      </c>
      <c r="F990" s="1">
        <v>0</v>
      </c>
      <c r="G990" s="2">
        <f t="shared" si="22"/>
        <v>6219.5899500000005</v>
      </c>
      <c r="H990" s="2">
        <f t="shared" si="19"/>
        <v>9.9999999947613105E-2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167704.34000000003</v>
      </c>
      <c r="D991" s="1">
        <f>BILANCA!E13</f>
        <v>156634.75</v>
      </c>
      <c r="E991" s="1">
        <v>0</v>
      </c>
      <c r="F991" s="1">
        <v>0</v>
      </c>
      <c r="G991" s="2">
        <f t="shared" si="22"/>
        <v>3847.79072</v>
      </c>
      <c r="H991" s="2">
        <f t="shared" si="19"/>
        <v>0.59000000002561137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507372.94</v>
      </c>
      <c r="D993" s="1">
        <f>BILANCA!E15</f>
        <v>499189.56</v>
      </c>
      <c r="E993" s="1">
        <v>0</v>
      </c>
      <c r="F993" s="1">
        <v>0</v>
      </c>
      <c r="G993" s="2">
        <f t="shared" si="22"/>
        <v>15057.5206</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339668.6</v>
      </c>
      <c r="D996" s="1">
        <f>BILANCA!E18</f>
        <v>342554.81</v>
      </c>
      <c r="E996" s="1">
        <v>0</v>
      </c>
      <c r="F996" s="1">
        <v>0</v>
      </c>
      <c r="G996" s="2">
        <f t="shared" si="22"/>
        <v>13322.116859999998</v>
      </c>
      <c r="H996" s="2">
        <f t="shared" si="19"/>
        <v>0.59000000002561137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35593.179999999993</v>
      </c>
      <c r="D997" s="1">
        <f>BILANCA!E19</f>
        <v>86152.910000000033</v>
      </c>
      <c r="E997" s="1">
        <v>0</v>
      </c>
      <c r="F997" s="1">
        <v>0</v>
      </c>
      <c r="G997" s="2">
        <f t="shared" si="22"/>
        <v>2910.5860000000011</v>
      </c>
      <c r="H997" s="2">
        <f t="shared" si="19"/>
        <v>0.26999999996041879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209902.66</v>
      </c>
      <c r="D998" s="1">
        <f>BILANCA!E20</f>
        <v>268990.73</v>
      </c>
      <c r="E998" s="1">
        <v>0</v>
      </c>
      <c r="F998" s="1">
        <v>0</v>
      </c>
      <c r="G998" s="2">
        <f t="shared" si="22"/>
        <v>11218.2618</v>
      </c>
      <c r="H998" s="2">
        <f t="shared" si="19"/>
        <v>0.61000000001513399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974.37</v>
      </c>
      <c r="D999" s="1">
        <f>BILANCA!E21</f>
        <v>974.37</v>
      </c>
      <c r="E999" s="1">
        <v>0</v>
      </c>
      <c r="F999" s="1">
        <v>0</v>
      </c>
      <c r="G999" s="2">
        <f t="shared" si="22"/>
        <v>46.769760000000005</v>
      </c>
      <c r="H999" s="2">
        <f t="shared" si="19"/>
        <v>0.74000000000000909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22472.3</v>
      </c>
      <c r="D1000" s="1">
        <f>BILANCA!E22</f>
        <v>29442.02</v>
      </c>
      <c r="E1000" s="1">
        <v>0</v>
      </c>
      <c r="F1000" s="1">
        <v>0</v>
      </c>
      <c r="G1000" s="2">
        <f t="shared" si="22"/>
        <v>1383.0577800000001</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3299.65</v>
      </c>
      <c r="D1001" s="1">
        <f>BILANCA!E23</f>
        <v>3299.65</v>
      </c>
      <c r="E1001" s="1">
        <v>0</v>
      </c>
      <c r="F1001" s="1">
        <v>0</v>
      </c>
      <c r="G1001" s="2">
        <f t="shared" si="22"/>
        <v>178.18109999999999</v>
      </c>
      <c r="H1001" s="2">
        <f t="shared" si="19"/>
        <v>0.6999999999998181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30204.25</v>
      </c>
      <c r="D1002" s="1">
        <f>BILANCA!E24</f>
        <v>31041.75</v>
      </c>
      <c r="E1002" s="1">
        <v>0</v>
      </c>
      <c r="F1002" s="1">
        <v>0</v>
      </c>
      <c r="G1002" s="2">
        <f t="shared" si="22"/>
        <v>1753.4672499999999</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155596.75</v>
      </c>
      <c r="D1004" s="1">
        <f>BILANCA!E26</f>
        <v>206325.36</v>
      </c>
      <c r="E1004" s="1">
        <v>0</v>
      </c>
      <c r="F1004" s="1">
        <v>0</v>
      </c>
      <c r="G1004" s="2">
        <f t="shared" si="22"/>
        <v>11933.19687</v>
      </c>
      <c r="H1004" s="2">
        <f t="shared" si="19"/>
        <v>0.60999999998603016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386856.8</v>
      </c>
      <c r="D1006" s="1">
        <f>BILANCA!E28</f>
        <v>453920.97</v>
      </c>
      <c r="E1006" s="1">
        <v>0</v>
      </c>
      <c r="F1006" s="1">
        <v>0</v>
      </c>
      <c r="G1006" s="2">
        <f t="shared" si="22"/>
        <v>29778.071019999996</v>
      </c>
      <c r="H1006" s="2">
        <f t="shared" si="19"/>
        <v>0.23000000003958121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3483.9800000000032</v>
      </c>
      <c r="D1007" s="1">
        <f>BILANCA!E29</f>
        <v>51979.17</v>
      </c>
      <c r="E1007" s="1">
        <v>0</v>
      </c>
      <c r="F1007" s="1">
        <v>0</v>
      </c>
      <c r="G1007" s="2">
        <f t="shared" si="22"/>
        <v>2578.6156800000003</v>
      </c>
      <c r="H1007" s="2">
        <f t="shared" si="19"/>
        <v>0.18999999999505235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46920.37</v>
      </c>
      <c r="D1008" s="1">
        <f>BILANCA!E30</f>
        <v>109295.37</v>
      </c>
      <c r="E1008" s="1">
        <v>0</v>
      </c>
      <c r="F1008" s="1">
        <v>0</v>
      </c>
      <c r="G1008" s="2">
        <f t="shared" si="22"/>
        <v>6637.7777500000002</v>
      </c>
      <c r="H1008" s="2">
        <f t="shared" si="19"/>
        <v>0.73999999999796273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43436.39</v>
      </c>
      <c r="D1012" s="1">
        <f>BILANCA!E34</f>
        <v>57316.2</v>
      </c>
      <c r="E1012" s="1">
        <v>0</v>
      </c>
      <c r="F1012" s="1">
        <v>0</v>
      </c>
      <c r="G1012" s="2">
        <f t="shared" si="22"/>
        <v>4583.9949099999994</v>
      </c>
      <c r="H1012" s="2">
        <f t="shared" si="19"/>
        <v>0.58999999999650754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29871.450000000004</v>
      </c>
      <c r="D1013" s="1">
        <f>BILANCA!E35</f>
        <v>31163.120000000003</v>
      </c>
      <c r="E1013" s="1">
        <v>0</v>
      </c>
      <c r="F1013" s="1">
        <v>0</v>
      </c>
      <c r="G1013" s="2">
        <f t="shared" si="22"/>
        <v>2765.9306999999999</v>
      </c>
      <c r="H1013" s="2">
        <f t="shared" si="19"/>
        <v>0.57000000000698492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33748.44</v>
      </c>
      <c r="D1014" s="1">
        <f>BILANCA!E36</f>
        <v>35040.11</v>
      </c>
      <c r="E1014" s="1">
        <v>0</v>
      </c>
      <c r="F1014" s="1">
        <v>0</v>
      </c>
      <c r="G1014" s="2">
        <f t="shared" si="22"/>
        <v>3218.6884600000003</v>
      </c>
      <c r="H1014" s="2">
        <f t="shared" si="19"/>
        <v>0.55000000000291038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2521.73</v>
      </c>
      <c r="D1015" s="1">
        <f>BILANCA!E37</f>
        <v>2521.73</v>
      </c>
      <c r="E1015" s="1">
        <v>0</v>
      </c>
      <c r="F1015" s="1">
        <v>0</v>
      </c>
      <c r="G1015" s="2">
        <f t="shared" si="22"/>
        <v>242.08608000000004</v>
      </c>
      <c r="H1015" s="2">
        <f t="shared" si="19"/>
        <v>0.53999999999996362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6398.72</v>
      </c>
      <c r="D1018" s="1">
        <f>BILANCA!E40</f>
        <v>6398.72</v>
      </c>
      <c r="E1018" s="1">
        <v>0</v>
      </c>
      <c r="F1018" s="1">
        <v>0</v>
      </c>
      <c r="G1018" s="2">
        <f t="shared" si="22"/>
        <v>671.86560000000009</v>
      </c>
      <c r="H1018" s="2">
        <f t="shared" si="19"/>
        <v>0.55999999999949068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1333.36</v>
      </c>
      <c r="D1020" s="1">
        <f>BILANCA!E42</f>
        <v>1333.36</v>
      </c>
      <c r="E1020" s="1">
        <v>0</v>
      </c>
      <c r="F1020" s="1">
        <v>0</v>
      </c>
      <c r="G1020" s="2">
        <f t="shared" si="22"/>
        <v>148.00295999999997</v>
      </c>
      <c r="H1020" s="2">
        <f t="shared" si="19"/>
        <v>0.71999999999979991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1333.36</v>
      </c>
      <c r="D1022" s="1">
        <f>BILANCA!E44</f>
        <v>1333.36</v>
      </c>
      <c r="E1022" s="1">
        <v>0</v>
      </c>
      <c r="F1022" s="1">
        <v>0</v>
      </c>
      <c r="G1022" s="2">
        <f t="shared" si="22"/>
        <v>156.00312</v>
      </c>
      <c r="H1022" s="2">
        <f t="shared" si="19"/>
        <v>0.71999999999979991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7204.39</v>
      </c>
      <c r="D1025" s="1">
        <f>BILANCA!E47</f>
        <v>7204.39</v>
      </c>
      <c r="E1025" s="1">
        <v>0</v>
      </c>
      <c r="F1025" s="1">
        <v>0</v>
      </c>
      <c r="G1025" s="2">
        <f t="shared" si="22"/>
        <v>907.75314000000003</v>
      </c>
      <c r="H1025" s="2">
        <f t="shared" si="19"/>
        <v>0.78000000000065484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7204.39</v>
      </c>
      <c r="D1028" s="1">
        <f>BILANCA!E50</f>
        <v>7204.39</v>
      </c>
      <c r="E1028" s="1">
        <v>0</v>
      </c>
      <c r="F1028" s="1">
        <v>0</v>
      </c>
      <c r="G1028" s="2">
        <f t="shared" si="22"/>
        <v>972.59264999999994</v>
      </c>
      <c r="H1028" s="2">
        <f t="shared" si="19"/>
        <v>0.78000000000065484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73156.2</v>
      </c>
      <c r="D1032" s="1">
        <f>BILANCA!E54</f>
        <v>75376.47</v>
      </c>
      <c r="E1032" s="1">
        <v>0</v>
      </c>
      <c r="F1032" s="1">
        <v>0</v>
      </c>
      <c r="G1032" s="2">
        <f t="shared" si="22"/>
        <v>10971.547860000001</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73156.2</v>
      </c>
      <c r="D1033" s="1">
        <f>BILANCA!E55</f>
        <v>75376.47</v>
      </c>
      <c r="E1033" s="1">
        <v>0</v>
      </c>
      <c r="F1033" s="1">
        <v>0</v>
      </c>
      <c r="G1033" s="2">
        <f t="shared" si="22"/>
        <v>11195.457</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809.61</v>
      </c>
      <c r="D1034" s="1">
        <f>BILANCA!E56</f>
        <v>809.61</v>
      </c>
      <c r="E1034" s="1">
        <v>0</v>
      </c>
      <c r="F1034" s="1">
        <v>0</v>
      </c>
      <c r="G1034" s="2">
        <f t="shared" si="22"/>
        <v>123.87033</v>
      </c>
      <c r="H1034" s="2">
        <f t="shared" si="19"/>
        <v>0.77999999999997272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809.61</v>
      </c>
      <c r="D1035" s="1">
        <f>BILANCA!E57</f>
        <v>809.61</v>
      </c>
      <c r="E1035" s="1">
        <v>0</v>
      </c>
      <c r="F1035" s="1">
        <v>0</v>
      </c>
      <c r="G1035" s="2">
        <f t="shared" si="22"/>
        <v>126.29916</v>
      </c>
      <c r="H1035" s="2">
        <f t="shared" si="19"/>
        <v>0.77999999999997272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2021.41</v>
      </c>
      <c r="D1041" s="1">
        <f>BILANCA!E63</f>
        <v>2021.41</v>
      </c>
      <c r="E1041" s="1">
        <v>0</v>
      </c>
      <c r="F1041" s="1">
        <v>0</v>
      </c>
      <c r="G1041" s="2">
        <f t="shared" si="22"/>
        <v>351.72534000000002</v>
      </c>
      <c r="H1041" s="2">
        <f t="shared" si="19"/>
        <v>0.82000000000016371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2021.41</v>
      </c>
      <c r="D1042" s="1">
        <f>BILANCA!E64</f>
        <v>2021.41</v>
      </c>
      <c r="E1042" s="1">
        <v>0</v>
      </c>
      <c r="F1042" s="1">
        <v>0</v>
      </c>
      <c r="G1042" s="2">
        <f t="shared" si="22"/>
        <v>357.78956999999997</v>
      </c>
      <c r="H1042" s="2">
        <f t="shared" si="19"/>
        <v>0.82000000000016371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179442.38</v>
      </c>
      <c r="D1046" s="1">
        <f>BILANCA!E68</f>
        <v>224568.41</v>
      </c>
      <c r="E1046" s="1">
        <v>0</v>
      </c>
      <c r="F1046" s="1">
        <v>0</v>
      </c>
      <c r="G1046" s="2">
        <f t="shared" si="22"/>
        <v>39600.489600000001</v>
      </c>
      <c r="H1046" s="2">
        <f t="shared" si="19"/>
        <v>0.79000000000814907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5594.12</v>
      </c>
      <c r="D1047" s="1">
        <f>BILANCA!E69</f>
        <v>0</v>
      </c>
      <c r="E1047" s="1">
        <v>0</v>
      </c>
      <c r="F1047" s="1">
        <v>0</v>
      </c>
      <c r="G1047" s="2">
        <f t="shared" si="22"/>
        <v>358.02368000000001</v>
      </c>
      <c r="H1047" s="2">
        <f t="shared" si="19"/>
        <v>0.11999999999989086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5586.12</v>
      </c>
      <c r="D1048" s="1">
        <f>BILANCA!E70</f>
        <v>0</v>
      </c>
      <c r="E1048" s="1">
        <v>0</v>
      </c>
      <c r="F1048" s="1">
        <v>0</v>
      </c>
      <c r="G1048" s="2">
        <f t="shared" si="22"/>
        <v>363.09780000000001</v>
      </c>
      <c r="H1048" s="2">
        <f t="shared" si="19"/>
        <v>0.11999999999989086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5586.12</v>
      </c>
      <c r="D1050" s="1">
        <f>BILANCA!E72</f>
        <v>0</v>
      </c>
      <c r="E1050" s="1">
        <v>0</v>
      </c>
      <c r="F1050" s="1">
        <v>0</v>
      </c>
      <c r="G1050" s="2">
        <f t="shared" si="22"/>
        <v>374.27003999999999</v>
      </c>
      <c r="H1050" s="2">
        <f t="shared" si="19"/>
        <v>0.11999999999989086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v>
      </c>
      <c r="D1054" s="1">
        <f>BILANCA!E76</f>
        <v>0</v>
      </c>
      <c r="E1054" s="1">
        <v>0</v>
      </c>
      <c r="F1054" s="1">
        <v>0</v>
      </c>
      <c r="G1054" s="2">
        <f t="shared" si="22"/>
        <v>0.56799999999999995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11436.13</v>
      </c>
      <c r="D1056" s="1">
        <f>BILANCA!E78</f>
        <v>4784.42</v>
      </c>
      <c r="E1056" s="1">
        <v>0</v>
      </c>
      <c r="F1056" s="1">
        <v>0</v>
      </c>
      <c r="G1056" s="2">
        <f t="shared" si="22"/>
        <v>1533.3628099999999</v>
      </c>
      <c r="H1056" s="2">
        <f t="shared" si="19"/>
        <v>0.5499999999992724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11436.13</v>
      </c>
      <c r="D1064" s="1">
        <f>BILANCA!E86</f>
        <v>4784.42</v>
      </c>
      <c r="E1064" s="1">
        <v>0</v>
      </c>
      <c r="F1064" s="1">
        <v>0</v>
      </c>
      <c r="G1064" s="2">
        <f t="shared" si="22"/>
        <v>1701.40257</v>
      </c>
      <c r="H1064" s="2">
        <f t="shared" si="19"/>
        <v>0.5499999999992724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28225.42</v>
      </c>
      <c r="E1124" s="1">
        <v>0</v>
      </c>
      <c r="F1124" s="1">
        <v>0</v>
      </c>
      <c r="G1124" s="2">
        <f t="shared" si="22"/>
        <v>7959.5684399999991</v>
      </c>
      <c r="H1124" s="2">
        <f t="shared" si="23"/>
        <v>0.41999999999825377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28225.42</v>
      </c>
      <c r="E1139" s="1">
        <v>0</v>
      </c>
      <c r="F1139" s="1">
        <v>0</v>
      </c>
      <c r="G1139" s="2">
        <f t="shared" si="22"/>
        <v>8806.3310399999991</v>
      </c>
      <c r="H1139" s="2">
        <f t="shared" si="23"/>
        <v>0.41999999999825377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162412.13</v>
      </c>
      <c r="D1148" s="1">
        <f>BILANCA!E170</f>
        <v>191558.57</v>
      </c>
      <c r="E1148" s="1">
        <v>0</v>
      </c>
      <c r="F1148" s="1">
        <v>0</v>
      </c>
      <c r="G1148" s="2">
        <f t="shared" si="22"/>
        <v>90012.329550000009</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162412.13</v>
      </c>
      <c r="D1151" s="1">
        <f>BILANCA!E173</f>
        <v>191558.57</v>
      </c>
      <c r="E1151" s="1">
        <v>0</v>
      </c>
      <c r="F1151" s="1">
        <v>0</v>
      </c>
      <c r="G1151" s="2">
        <f t="shared" si="22"/>
        <v>91648.917360000007</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848734.86999999988</v>
      </c>
      <c r="D1152" s="1">
        <f>BILANCA!E175</f>
        <v>983137.89999999991</v>
      </c>
      <c r="E1152" s="1">
        <v>0</v>
      </c>
      <c r="F1152" s="1">
        <v>0</v>
      </c>
      <c r="G1152" s="2">
        <f t="shared" si="22"/>
        <v>475736.80322999996</v>
      </c>
      <c r="H1152" s="2">
        <f t="shared" si="23"/>
        <v>0.23000000021420419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205331.05999999997</v>
      </c>
      <c r="D1153" s="1">
        <f>BILANCA!E176</f>
        <v>212078.80999999997</v>
      </c>
      <c r="E1153" s="1">
        <v>0</v>
      </c>
      <c r="F1153" s="1">
        <v>0</v>
      </c>
      <c r="G1153" s="2">
        <f t="shared" si="22"/>
        <v>107013.07559999998</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205331.05999999997</v>
      </c>
      <c r="D1154" s="1">
        <f>BILANCA!E177</f>
        <v>212078.80999999997</v>
      </c>
      <c r="E1154" s="1">
        <v>0</v>
      </c>
      <c r="F1154" s="1">
        <v>0</v>
      </c>
      <c r="G1154" s="2">
        <f t="shared" si="22"/>
        <v>107642.56427999999</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162864.07999999999</v>
      </c>
      <c r="D1155" s="1">
        <f>BILANCA!E178</f>
        <v>193361.52</v>
      </c>
      <c r="E1155" s="1">
        <v>0</v>
      </c>
      <c r="F1155" s="1">
        <v>0</v>
      </c>
      <c r="G1155" s="2">
        <f t="shared" si="22"/>
        <v>94528.984639999981</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31572.22</v>
      </c>
      <c r="D1156" s="1">
        <f>BILANCA!E179</f>
        <v>15548.96</v>
      </c>
      <c r="E1156" s="1">
        <v>0</v>
      </c>
      <c r="F1156" s="1">
        <v>0</v>
      </c>
      <c r="G1156" s="2">
        <f t="shared" si="22"/>
        <v>10841.934219999999</v>
      </c>
      <c r="H1156" s="2">
        <f t="shared" si="23"/>
        <v>0.26000000000203727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50.58</v>
      </c>
      <c r="D1157" s="1">
        <f>BILANCA!E180</f>
        <v>0</v>
      </c>
      <c r="E1157" s="1">
        <v>0</v>
      </c>
      <c r="F1157" s="1">
        <v>0</v>
      </c>
      <c r="G1157" s="2">
        <f t="shared" si="22"/>
        <v>8.8009199999999996</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50.58</v>
      </c>
      <c r="D1160" s="1">
        <f>BILANCA!E183</f>
        <v>0</v>
      </c>
      <c r="E1160" s="1">
        <v>0</v>
      </c>
      <c r="F1160" s="1">
        <v>0</v>
      </c>
      <c r="G1160" s="2">
        <f t="shared" si="22"/>
        <v>8.9526599999999998</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10844.18</v>
      </c>
      <c r="D1165" s="1">
        <f>BILANCA!E188</f>
        <v>3168.33</v>
      </c>
      <c r="E1165" s="1">
        <v>0</v>
      </c>
      <c r="F1165" s="1">
        <v>0</v>
      </c>
      <c r="G1165" s="2">
        <f t="shared" si="22"/>
        <v>3126.9128799999999</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643403.80999999994</v>
      </c>
      <c r="D1214" s="1">
        <f>BILANCA!E237</f>
        <v>771059.09</v>
      </c>
      <c r="E1214" s="1">
        <v>0</v>
      </c>
      <c r="F1214" s="1">
        <v>0</v>
      </c>
      <c r="G1214" s="2">
        <f t="shared" si="22"/>
        <v>504855.57968999998</v>
      </c>
      <c r="H1214" s="2">
        <f t="shared" si="23"/>
        <v>0.28000000002793968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669292.48</v>
      </c>
      <c r="D1215" s="1">
        <f>BILANCA!E238</f>
        <v>758569.49</v>
      </c>
      <c r="E1215" s="1">
        <v>0</v>
      </c>
      <c r="F1215" s="1">
        <v>0</v>
      </c>
      <c r="G1215" s="2">
        <f t="shared" si="22"/>
        <v>507252.09872000001</v>
      </c>
      <c r="H1215" s="2">
        <f t="shared" si="23"/>
        <v>0.96999999997206032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669292.48</v>
      </c>
      <c r="D1216" s="1">
        <f>BILANCA!E239</f>
        <v>758569.49</v>
      </c>
      <c r="E1216" s="1">
        <v>0</v>
      </c>
      <c r="F1216" s="1">
        <v>0</v>
      </c>
      <c r="G1216" s="2">
        <f t="shared" si="22"/>
        <v>509438.53018</v>
      </c>
      <c r="H1216" s="2">
        <f t="shared" si="23"/>
        <v>0.96999999997206032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669292.48</v>
      </c>
      <c r="D1217" s="1">
        <f>BILANCA!E240</f>
        <v>758569.49</v>
      </c>
      <c r="E1217" s="1">
        <v>0</v>
      </c>
      <c r="F1217" s="1">
        <v>0</v>
      </c>
      <c r="G1217" s="2">
        <f t="shared" si="22"/>
        <v>511624.96163999999</v>
      </c>
      <c r="H1217" s="2">
        <f t="shared" si="23"/>
        <v>0.96999999997206032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-25888.67</v>
      </c>
      <c r="D1222" s="1">
        <f>BILANCA!E245</f>
        <v>12489.600000000002</v>
      </c>
      <c r="E1222" s="1">
        <v>0</v>
      </c>
      <c r="F1222" s="1">
        <v>0</v>
      </c>
      <c r="G1222" s="2">
        <f t="shared" si="22"/>
        <v>-217.36332999999831</v>
      </c>
      <c r="H1222" s="2">
        <f t="shared" si="23"/>
        <v>0.72999999999956344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15395.25</v>
      </c>
      <c r="D1223" s="1">
        <f>BILANCA!E246</f>
        <v>26834.9</v>
      </c>
      <c r="E1223" s="1">
        <v>0</v>
      </c>
      <c r="F1223" s="1">
        <v>0</v>
      </c>
      <c r="G1223" s="2">
        <f t="shared" si="22"/>
        <v>16575.612000000001</v>
      </c>
      <c r="H1223" s="2">
        <f t="shared" si="23"/>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15395.25</v>
      </c>
      <c r="D1224" s="1">
        <f>BILANCA!E247</f>
        <v>26834.9</v>
      </c>
      <c r="E1224" s="1">
        <v>0</v>
      </c>
      <c r="F1224" s="1">
        <v>0</v>
      </c>
      <c r="G1224" s="2">
        <f t="shared" si="22"/>
        <v>16644.677049999998</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41283.919999999998</v>
      </c>
      <c r="D1227" s="1">
        <f>BILANCA!E250</f>
        <v>14345.3</v>
      </c>
      <c r="E1227" s="1">
        <v>0</v>
      </c>
      <c r="F1227" s="1">
        <v>0</v>
      </c>
      <c r="G1227" s="2">
        <f t="shared" si="22"/>
        <v>17073.782879999999</v>
      </c>
      <c r="H1227" s="2">
        <f t="shared" si="23"/>
        <v>0.38000000000101863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41283.919999999998</v>
      </c>
      <c r="D1229" s="1">
        <f>BILANCA!E252</f>
        <v>14345.3</v>
      </c>
      <c r="E1229" s="1">
        <v>0</v>
      </c>
      <c r="F1229" s="1">
        <v>0</v>
      </c>
      <c r="G1229" s="2">
        <f t="shared" si="22"/>
        <v>17213.731919999998</v>
      </c>
      <c r="H1229" s="2">
        <f t="shared" si="23"/>
        <v>0.38000000000101863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28225.42</v>
      </c>
      <c r="E1241" s="1">
        <v>0</v>
      </c>
      <c r="F1241" s="1">
        <v>0</v>
      </c>
      <c r="G1241" s="2">
        <f t="shared" si="22"/>
        <v>14564.316719999999</v>
      </c>
      <c r="H1241" s="2">
        <f t="shared" si="23"/>
        <v>0.41999999999825377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11436.13</v>
      </c>
      <c r="D1244" s="1">
        <f>BILANCA!E268</f>
        <v>4781.9799999999996</v>
      </c>
      <c r="E1244" s="1">
        <v>0</v>
      </c>
      <c r="F1244" s="1">
        <v>0</v>
      </c>
      <c r="G1244" s="2">
        <f t="shared" si="24"/>
        <v>5481.0234899999996</v>
      </c>
      <c r="H1244" s="2">
        <f t="shared" si="23"/>
        <v>0.1499999999996362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2.44</v>
      </c>
      <c r="E1245" s="1">
        <v>0</v>
      </c>
      <c r="F1245" s="1">
        <v>0</v>
      </c>
      <c r="G1245" s="2">
        <f t="shared" si="24"/>
        <v>1.2785599999999999</v>
      </c>
      <c r="H1245" s="2">
        <f t="shared" si="23"/>
        <v>0.43999999999999995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28225.42</v>
      </c>
      <c r="E1262" s="1">
        <v>0</v>
      </c>
      <c r="F1262" s="1">
        <v>0</v>
      </c>
      <c r="G1262" s="2">
        <f t="shared" si="24"/>
        <v>15749.78436</v>
      </c>
      <c r="H1262" s="2">
        <f t="shared" si="23"/>
        <v>0.41999999999825377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10653.69</v>
      </c>
      <c r="D1263" s="1">
        <f>BILANCA!E287</f>
        <v>0</v>
      </c>
      <c r="E1263" s="1">
        <v>0</v>
      </c>
      <c r="F1263" s="1">
        <v>0</v>
      </c>
      <c r="G1263" s="2">
        <f t="shared" si="24"/>
        <v>2983.0332000000003</v>
      </c>
      <c r="H1263" s="2">
        <f t="shared" si="23"/>
        <v>0.30999999999949068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194677.37</v>
      </c>
      <c r="D1264" s="1">
        <f>BILANCA!E288</f>
        <v>212078.81</v>
      </c>
      <c r="E1264" s="1">
        <v>0</v>
      </c>
      <c r="F1264" s="1">
        <v>0</v>
      </c>
      <c r="G1264" s="2">
        <f t="shared" si="24"/>
        <v>173892.63219000003</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2.44</v>
      </c>
      <c r="E1271" s="1">
        <v>0</v>
      </c>
      <c r="F1271" s="1">
        <v>0</v>
      </c>
      <c r="G1271" s="2">
        <f t="shared" si="24"/>
        <v>1.4054399999999998</v>
      </c>
      <c r="H1271" s="2">
        <f t="shared" si="23"/>
        <v>0.43999999999999995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10844.18</v>
      </c>
      <c r="D1278" s="1">
        <f>BILANCA!E302</f>
        <v>3165.89</v>
      </c>
      <c r="E1278" s="1">
        <v>0</v>
      </c>
      <c r="F1278" s="1">
        <v>0</v>
      </c>
      <c r="G1278" s="2">
        <f t="shared" si="24"/>
        <v>5066.9081999999999</v>
      </c>
      <c r="H1278" s="2">
        <f t="shared" si="23"/>
        <v>0.29000000000041837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2205531.7599999998</v>
      </c>
      <c r="D1408" s="1">
        <f>'RAS-funkcijski'!E114</f>
        <v>2560405.1</v>
      </c>
      <c r="E1408" s="1">
        <v>0</v>
      </c>
      <c r="F1408" s="1">
        <v>0</v>
      </c>
      <c r="G1408" s="2">
        <f t="shared" si="24"/>
        <v>805897.6155999999</v>
      </c>
      <c r="H1408" s="2">
        <f t="shared" si="27"/>
        <v>0.34000000031664968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2205531.7599999998</v>
      </c>
      <c r="D1412" s="1">
        <f>'RAS-funkcijski'!E118</f>
        <v>2560405.1</v>
      </c>
      <c r="E1412" s="1">
        <v>0</v>
      </c>
      <c r="F1412" s="1">
        <v>0</v>
      </c>
      <c r="G1412" s="2">
        <f t="shared" si="24"/>
        <v>835202.98343999998</v>
      </c>
      <c r="H1412" s="2">
        <f t="shared" si="27"/>
        <v>0.34000000031664968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2205531.7599999998</v>
      </c>
      <c r="D1414" s="1">
        <f>'RAS-funkcijski'!E120</f>
        <v>2560405.1</v>
      </c>
      <c r="E1414" s="1">
        <v>0</v>
      </c>
      <c r="F1414" s="1">
        <v>0</v>
      </c>
      <c r="G1414" s="2">
        <f t="shared" si="24"/>
        <v>849855.66735999996</v>
      </c>
      <c r="H1414" s="2">
        <f t="shared" si="27"/>
        <v>0.34000000031664968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2205531.7599999998</v>
      </c>
      <c r="D1435" s="13">
        <f>'RAS-funkcijski'!E141</f>
        <v>2560405.1</v>
      </c>
      <c r="E1435" s="13">
        <v>0</v>
      </c>
      <c r="F1435" s="13">
        <v>0</v>
      </c>
      <c r="G1435" s="14">
        <f t="shared" si="24"/>
        <v>1003708.8485200001</v>
      </c>
      <c r="H1435" s="14">
        <f t="shared" si="27"/>
        <v>0.34000000031664968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148905.48000000001</v>
      </c>
      <c r="D1436" s="6">
        <f>'P-VRIO'!E5</f>
        <v>0</v>
      </c>
      <c r="E1436" s="6">
        <v>0</v>
      </c>
      <c r="F1436" s="6">
        <v>0</v>
      </c>
      <c r="G1436" s="7">
        <f t="shared" si="24"/>
        <v>148.90548000000001</v>
      </c>
      <c r="H1436" s="7">
        <f t="shared" si="27"/>
        <v>0.48000000001047738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148905.48000000001</v>
      </c>
      <c r="D1453" s="1">
        <f>'P-VRIO'!E22</f>
        <v>0</v>
      </c>
      <c r="E1453" s="1">
        <v>0</v>
      </c>
      <c r="F1453" s="1">
        <v>0</v>
      </c>
      <c r="G1453" s="2">
        <f t="shared" si="24"/>
        <v>2680.29864</v>
      </c>
      <c r="H1453" s="2">
        <f t="shared" si="27"/>
        <v>0.48000000001047738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148905.48000000001</v>
      </c>
      <c r="D1454" s="1">
        <f>'P-VRIO'!E23</f>
        <v>0</v>
      </c>
      <c r="E1454" s="1">
        <v>0</v>
      </c>
      <c r="F1454" s="1">
        <v>0</v>
      </c>
      <c r="G1454" s="2">
        <f t="shared" si="24"/>
        <v>2829.2041200000003</v>
      </c>
      <c r="H1454" s="2">
        <f t="shared" si="27"/>
        <v>0.48000000001047738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136314.92000000001</v>
      </c>
      <c r="D1456" s="1">
        <f>'P-VRIO'!E25</f>
        <v>0</v>
      </c>
      <c r="E1456" s="1">
        <v>0</v>
      </c>
      <c r="F1456" s="1">
        <v>0</v>
      </c>
      <c r="G1456" s="2">
        <f t="shared" si="24"/>
        <v>2862.6133200000004</v>
      </c>
      <c r="H1456" s="2">
        <f t="shared" si="27"/>
        <v>7.9999999987194315E-2</v>
      </c>
      <c r="I1456" s="10">
        <f t="shared" si="30"/>
        <v>229.00906556334232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1872.69</v>
      </c>
      <c r="D1458" s="1">
        <f>'P-VRIO'!E27</f>
        <v>0</v>
      </c>
      <c r="E1458" s="1">
        <v>0</v>
      </c>
      <c r="F1458" s="1">
        <v>0</v>
      </c>
      <c r="G1458" s="2">
        <f t="shared" si="24"/>
        <v>43.071869999999997</v>
      </c>
      <c r="H1458" s="2">
        <f t="shared" si="27"/>
        <v>0.30999999999994543</v>
      </c>
      <c r="I1458" s="10">
        <f t="shared" si="30"/>
        <v>13.352279699997649</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10717.87</v>
      </c>
      <c r="D1460" s="1">
        <f>'P-VRIO'!E29</f>
        <v>0</v>
      </c>
      <c r="E1460" s="1">
        <v>0</v>
      </c>
      <c r="F1460" s="1">
        <v>0</v>
      </c>
      <c r="G1460" s="2">
        <f t="shared" si="24"/>
        <v>267.94675000000001</v>
      </c>
      <c r="H1460" s="2">
        <f t="shared" si="27"/>
        <v>0.12999999999919964</v>
      </c>
      <c r="I1460" s="10">
        <f t="shared" si="30"/>
        <v>34.833077499785546</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205331.06</v>
      </c>
      <c r="D1480" s="6"/>
      <c r="E1480" s="6">
        <v>0</v>
      </c>
      <c r="F1480" s="6">
        <v>0</v>
      </c>
      <c r="G1480" s="7">
        <f t="shared" ref="G1480:G1580" si="34">B1480/1000*C1480</f>
        <v>205.33106000000001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2646895.2199999997</v>
      </c>
      <c r="D1481" s="1">
        <v>0</v>
      </c>
      <c r="E1481" s="1">
        <v>0</v>
      </c>
      <c r="F1481" s="1">
        <v>0</v>
      </c>
      <c r="G1481" s="2">
        <f t="shared" si="34"/>
        <v>5293.7904399999998</v>
      </c>
      <c r="H1481" s="2">
        <f t="shared" si="35"/>
        <v>0.21999999973922968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13834.3</v>
      </c>
      <c r="D1482" s="1">
        <v>0</v>
      </c>
      <c r="E1482" s="1">
        <v>0</v>
      </c>
      <c r="F1482" s="1">
        <v>0</v>
      </c>
      <c r="G1482" s="2">
        <f t="shared" si="34"/>
        <v>41.502899999999997</v>
      </c>
      <c r="H1482" s="2">
        <f t="shared" si="35"/>
        <v>0.2999999999992724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2627506.5099999998</v>
      </c>
      <c r="D1483" s="1">
        <v>0</v>
      </c>
      <c r="E1483" s="1">
        <v>0</v>
      </c>
      <c r="F1483" s="1">
        <v>0</v>
      </c>
      <c r="G1483" s="2">
        <f t="shared" si="34"/>
        <v>10510.026039999999</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2345274.15</v>
      </c>
      <c r="D1484" s="1">
        <v>0</v>
      </c>
      <c r="E1484" s="1">
        <v>0</v>
      </c>
      <c r="F1484" s="1">
        <v>0</v>
      </c>
      <c r="G1484" s="2">
        <f t="shared" si="34"/>
        <v>11726.37075</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273432.44</v>
      </c>
      <c r="D1485" s="1">
        <v>0</v>
      </c>
      <c r="E1485" s="1">
        <v>0</v>
      </c>
      <c r="F1485" s="1">
        <v>0</v>
      </c>
      <c r="G1485" s="2">
        <f t="shared" si="34"/>
        <v>1640.59464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116.56</v>
      </c>
      <c r="D1486" s="1">
        <v>0</v>
      </c>
      <c r="E1486" s="1">
        <v>0</v>
      </c>
      <c r="F1486" s="1">
        <v>0</v>
      </c>
      <c r="G1486" s="2">
        <f t="shared" si="34"/>
        <v>0.81591999999999998</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8683.36</v>
      </c>
      <c r="D1491" s="1">
        <v>0</v>
      </c>
      <c r="E1491" s="1">
        <v>0</v>
      </c>
      <c r="F1491" s="1">
        <v>0</v>
      </c>
      <c r="G1491" s="2">
        <f t="shared" si="34"/>
        <v>104.20032</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5554.41</v>
      </c>
      <c r="D1492" s="1">
        <v>0</v>
      </c>
      <c r="E1492" s="1">
        <v>0</v>
      </c>
      <c r="F1492" s="1">
        <v>0</v>
      </c>
      <c r="G1492" s="2">
        <f t="shared" si="34"/>
        <v>72.207329999999999</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2640147.4700000002</v>
      </c>
      <c r="D1499" s="1">
        <v>0</v>
      </c>
      <c r="E1499" s="1">
        <v>0</v>
      </c>
      <c r="F1499" s="1">
        <v>0</v>
      </c>
      <c r="G1499" s="2">
        <f t="shared" si="34"/>
        <v>52802.949400000005</v>
      </c>
      <c r="H1499" s="2">
        <f t="shared" si="35"/>
        <v>0.47000000020489097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21512.59</v>
      </c>
      <c r="D1500" s="1">
        <v>0</v>
      </c>
      <c r="E1500" s="1">
        <v>0</v>
      </c>
      <c r="F1500" s="1">
        <v>0</v>
      </c>
      <c r="G1500" s="2">
        <f t="shared" si="34"/>
        <v>451.76439000000005</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2613080.4700000002</v>
      </c>
      <c r="D1501" s="1">
        <v>0</v>
      </c>
      <c r="E1501" s="1">
        <v>0</v>
      </c>
      <c r="F1501" s="1">
        <v>0</v>
      </c>
      <c r="G1501" s="2">
        <f t="shared" si="34"/>
        <v>57487.770340000003</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2314776.71</v>
      </c>
      <c r="D1502" s="1">
        <v>0</v>
      </c>
      <c r="E1502" s="1">
        <v>0</v>
      </c>
      <c r="F1502" s="1">
        <v>0</v>
      </c>
      <c r="G1502" s="2">
        <f t="shared" si="34"/>
        <v>53239.864329999997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289455.7</v>
      </c>
      <c r="D1503" s="1">
        <v>0</v>
      </c>
      <c r="E1503" s="1">
        <v>0</v>
      </c>
      <c r="F1503" s="1">
        <v>0</v>
      </c>
      <c r="G1503" s="2">
        <f t="shared" si="34"/>
        <v>6946.9368000000004</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167.14</v>
      </c>
      <c r="D1504" s="1">
        <v>0</v>
      </c>
      <c r="E1504" s="1">
        <v>0</v>
      </c>
      <c r="F1504" s="1">
        <v>0</v>
      </c>
      <c r="G1504" s="2">
        <f t="shared" si="34"/>
        <v>4.1784999999999997</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8680.92</v>
      </c>
      <c r="D1509" s="1">
        <v>0</v>
      </c>
      <c r="E1509" s="1">
        <v>0</v>
      </c>
      <c r="F1509" s="1">
        <v>0</v>
      </c>
      <c r="G1509" s="2">
        <f t="shared" si="34"/>
        <v>260.42759999999998</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5554.41</v>
      </c>
      <c r="D1510" s="1">
        <v>0</v>
      </c>
      <c r="E1510" s="1">
        <v>0</v>
      </c>
      <c r="F1510" s="1">
        <v>0</v>
      </c>
      <c r="G1510" s="2">
        <f t="shared" si="34"/>
        <v>172.18671000000001</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212078.80999999959</v>
      </c>
      <c r="D1517" s="1">
        <v>0</v>
      </c>
      <c r="E1517" s="1">
        <v>0</v>
      </c>
      <c r="F1517" s="1">
        <v>0</v>
      </c>
      <c r="G1517" s="2">
        <f t="shared" si="34"/>
        <v>8058.9947799999845</v>
      </c>
      <c r="H1517" s="2">
        <f t="shared" si="35"/>
        <v>0.19000000040978193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212078.81000000003</v>
      </c>
      <c r="D1576" s="1">
        <v>0</v>
      </c>
      <c r="E1576" s="1">
        <v>0</v>
      </c>
      <c r="F1576" s="1">
        <v>0</v>
      </c>
      <c r="G1576" s="2">
        <f t="shared" si="34"/>
        <v>20571.644570000004</v>
      </c>
      <c r="H1576" s="2">
        <f t="shared" si="35"/>
        <v>0.18999999997322448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3165.89</v>
      </c>
      <c r="D1577" s="1">
        <v>0</v>
      </c>
      <c r="E1577" s="1">
        <v>0</v>
      </c>
      <c r="F1577" s="1">
        <v>0</v>
      </c>
      <c r="G1577" s="2">
        <f t="shared" si="34"/>
        <v>310.25722000000002</v>
      </c>
      <c r="H1577" s="2">
        <f t="shared" si="35"/>
        <v>0.11000000000012733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208912.92</v>
      </c>
      <c r="D1578" s="1">
        <v>0</v>
      </c>
      <c r="E1578" s="1">
        <v>0</v>
      </c>
      <c r="F1578" s="1">
        <v>0</v>
      </c>
      <c r="G1578" s="2">
        <f t="shared" si="34"/>
        <v>20682.379080000002</v>
      </c>
      <c r="H1578" s="2">
        <f t="shared" si="35"/>
        <v>7.9999999987194315E-2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17992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2154170.1199999996</v>
      </c>
      <c r="I16" s="170">
        <f>'PR-RAS'!E6</f>
        <v>2567582.3799999994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2195802.5900000003</v>
      </c>
      <c r="I17" s="170">
        <f>'PR-RAS'!E151</f>
        <v>2554850.69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12489.599999999329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25888.670000000595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669292.49000000011</v>
      </c>
      <c r="I20" s="173">
        <f>BILANCA!E7</f>
        <v>758569.49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179442.38</v>
      </c>
      <c r="I21" s="175">
        <f>BILANCA!E68</f>
        <v>224568.41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205331.05999999997</v>
      </c>
      <c r="I22" s="175">
        <f>BILANCA!E176</f>
        <v>212078.80999999997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643403.80999999994</v>
      </c>
      <c r="I23" s="177">
        <f>BILANCA!E237</f>
        <v>771059.09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2205531.7599999998</v>
      </c>
      <c r="I27" s="175">
        <f>'RAS-funkcijski'!E114</f>
        <v>2560405.1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2205531.7599999998</v>
      </c>
      <c r="I28" s="179">
        <f>'RAS-funkcijski'!E141</f>
        <v>2560405.1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148905.48000000001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148905.48000000001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205331.06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212078.80999999959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212078.81000000003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53"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2154170.1199999996</v>
      </c>
      <c r="E6" s="51">
        <f>E7+E44+E50+E82+E106+E124+E133+E139</f>
        <v>2567582.3799999994</v>
      </c>
      <c r="F6" s="52">
        <f t="shared" ref="F6:F131" si="0">IF(D6&lt;&gt;0,IF(E6/D6&gt;=100,"&gt;&gt;100",E6/D6*100),"-")</f>
        <v>119.19125403150611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1969287.5</v>
      </c>
      <c r="E50" s="51">
        <f>E51+E54+E59+E62+E65+E68+E71+E74+E77</f>
        <v>2315510.4599999995</v>
      </c>
      <c r="F50" s="52">
        <f t="shared" si="0"/>
        <v>117.58112819991999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799.28</v>
      </c>
      <c r="E59" s="51">
        <f t="shared" si="12"/>
        <v>0</v>
      </c>
      <c r="F59" s="52">
        <f t="shared" si="0"/>
        <v>0</v>
      </c>
    </row>
    <row r="60" spans="1:6" ht="24" x14ac:dyDescent="0.2">
      <c r="A60" s="53">
        <v>6331</v>
      </c>
      <c r="B60" s="86" t="s">
        <v>166</v>
      </c>
      <c r="C60" s="50" t="s">
        <v>167</v>
      </c>
      <c r="D60" s="242">
        <v>799.28</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1916281.99</v>
      </c>
      <c r="E68" s="51">
        <f t="shared" si="15"/>
        <v>2314899.8099999996</v>
      </c>
      <c r="F68" s="52">
        <f t="shared" si="0"/>
        <v>120.80162638276424</v>
      </c>
    </row>
    <row r="69" spans="1:6" ht="12.75" customHeight="1" x14ac:dyDescent="0.2">
      <c r="A69" s="53" t="s">
        <v>184</v>
      </c>
      <c r="B69" s="85" t="s">
        <v>185</v>
      </c>
      <c r="C69" s="50" t="s">
        <v>184</v>
      </c>
      <c r="D69" s="242">
        <v>1914491.96</v>
      </c>
      <c r="E69" s="242">
        <v>2313607.7799999998</v>
      </c>
      <c r="F69" s="52">
        <f t="shared" si="0"/>
        <v>120.84708780913344</v>
      </c>
    </row>
    <row r="70" spans="1:6" ht="24" x14ac:dyDescent="0.2">
      <c r="A70" s="53" t="s">
        <v>186</v>
      </c>
      <c r="B70" s="85" t="s">
        <v>187</v>
      </c>
      <c r="C70" s="50" t="s">
        <v>186</v>
      </c>
      <c r="D70" s="242">
        <v>1790.03</v>
      </c>
      <c r="E70" s="242">
        <v>1292.03</v>
      </c>
      <c r="F70" s="52">
        <f t="shared" si="0"/>
        <v>72.179237219487945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36693.15</v>
      </c>
      <c r="E74" s="51">
        <f t="shared" si="17"/>
        <v>0</v>
      </c>
      <c r="F74" s="52">
        <f t="shared" si="0"/>
        <v>0</v>
      </c>
    </row>
    <row r="75" spans="1:6" ht="12.75" customHeight="1" x14ac:dyDescent="0.2">
      <c r="A75" s="53" t="s">
        <v>196</v>
      </c>
      <c r="B75" s="85" t="s">
        <v>197</v>
      </c>
      <c r="C75" s="50" t="s">
        <v>196</v>
      </c>
      <c r="D75" s="242">
        <v>36693.15</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15513.08</v>
      </c>
      <c r="E77" s="51">
        <f t="shared" si="18"/>
        <v>610.65</v>
      </c>
      <c r="F77" s="52">
        <f t="shared" si="0"/>
        <v>3.9363556431089117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15513.08</v>
      </c>
      <c r="E80" s="242">
        <v>610.65</v>
      </c>
      <c r="F80" s="52">
        <f t="shared" si="0"/>
        <v>3.9363556431089117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10.78</v>
      </c>
      <c r="E82" s="51">
        <f t="shared" si="19"/>
        <v>4.0599999999999996</v>
      </c>
      <c r="F82" s="52">
        <f t="shared" si="0"/>
        <v>37.662337662337656</v>
      </c>
    </row>
    <row r="83" spans="1:6" ht="12.75" customHeight="1" x14ac:dyDescent="0.2">
      <c r="A83" s="53">
        <v>641</v>
      </c>
      <c r="B83" s="85" t="s">
        <v>212</v>
      </c>
      <c r="C83" s="50" t="s">
        <v>213</v>
      </c>
      <c r="D83" s="51">
        <f t="shared" ref="D83:E83" si="20">SUM(D84:D90)</f>
        <v>10.78</v>
      </c>
      <c r="E83" s="51">
        <f t="shared" si="20"/>
        <v>4.0599999999999996</v>
      </c>
      <c r="F83" s="52">
        <f t="shared" si="0"/>
        <v>37.662337662337656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10.78</v>
      </c>
      <c r="E85" s="242">
        <v>4.0599999999999996</v>
      </c>
      <c r="F85" s="52">
        <f t="shared" si="0"/>
        <v>37.662337662337656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7168.39</v>
      </c>
      <c r="E106" s="51">
        <f t="shared" si="23"/>
        <v>12487.92</v>
      </c>
      <c r="F106" s="52">
        <f t="shared" si="0"/>
        <v>174.20815552725227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7168.39</v>
      </c>
      <c r="E112" s="51">
        <f t="shared" si="25"/>
        <v>12487.92</v>
      </c>
      <c r="F112" s="52">
        <f t="shared" si="0"/>
        <v>174.20815552725227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7168.39</v>
      </c>
      <c r="E117" s="242">
        <v>12487.92</v>
      </c>
      <c r="F117" s="52">
        <f t="shared" si="0"/>
        <v>174.20815552725227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20643.14</v>
      </c>
      <c r="E124" s="51">
        <f t="shared" si="27"/>
        <v>19171.21</v>
      </c>
      <c r="F124" s="52">
        <f t="shared" si="0"/>
        <v>92.869640955784831</v>
      </c>
    </row>
    <row r="125" spans="1:6" ht="12.75" customHeight="1" x14ac:dyDescent="0.2">
      <c r="A125" s="53">
        <v>661</v>
      </c>
      <c r="B125" s="86" t="s">
        <v>296</v>
      </c>
      <c r="C125" s="50" t="s">
        <v>297</v>
      </c>
      <c r="D125" s="51">
        <f t="shared" ref="D125:E125" si="28">SUM(D126:D127)</f>
        <v>18793.14</v>
      </c>
      <c r="E125" s="51">
        <f t="shared" si="28"/>
        <v>17471.21</v>
      </c>
      <c r="F125" s="52">
        <f t="shared" si="0"/>
        <v>92.965890745240017</v>
      </c>
    </row>
    <row r="126" spans="1:6" ht="12.75" customHeight="1" x14ac:dyDescent="0.2">
      <c r="A126" s="53">
        <v>6614</v>
      </c>
      <c r="B126" s="86" t="s">
        <v>298</v>
      </c>
      <c r="C126" s="50" t="s">
        <v>299</v>
      </c>
      <c r="D126" s="242">
        <v>2059.42</v>
      </c>
      <c r="E126" s="242">
        <v>2629.5</v>
      </c>
      <c r="F126" s="52">
        <f t="shared" si="0"/>
        <v>127.6815802507502</v>
      </c>
    </row>
    <row r="127" spans="1:6" ht="12.75" customHeight="1" x14ac:dyDescent="0.2">
      <c r="A127" s="53">
        <v>6615</v>
      </c>
      <c r="B127" s="86" t="s">
        <v>300</v>
      </c>
      <c r="C127" s="50" t="s">
        <v>301</v>
      </c>
      <c r="D127" s="242">
        <v>16733.72</v>
      </c>
      <c r="E127" s="242">
        <v>14841.71</v>
      </c>
      <c r="F127" s="52">
        <f t="shared" si="0"/>
        <v>88.693428598064258</v>
      </c>
    </row>
    <row r="128" spans="1:6" ht="24" x14ac:dyDescent="0.2">
      <c r="A128" s="53">
        <v>663</v>
      </c>
      <c r="B128" s="231" t="s">
        <v>302</v>
      </c>
      <c r="C128" s="50" t="s">
        <v>303</v>
      </c>
      <c r="D128" s="51">
        <f t="shared" ref="D128:E128" si="29">SUM(D129:D132)</f>
        <v>1850</v>
      </c>
      <c r="E128" s="51">
        <f t="shared" si="29"/>
        <v>1700</v>
      </c>
      <c r="F128" s="52">
        <f t="shared" si="0"/>
        <v>91.891891891891902</v>
      </c>
    </row>
    <row r="129" spans="1:6" ht="12.75" customHeight="1" x14ac:dyDescent="0.2">
      <c r="A129" s="53">
        <v>6631</v>
      </c>
      <c r="B129" s="86" t="s">
        <v>304</v>
      </c>
      <c r="C129" s="50" t="s">
        <v>305</v>
      </c>
      <c r="D129" s="242">
        <v>1850</v>
      </c>
      <c r="E129" s="242">
        <v>1700</v>
      </c>
      <c r="F129" s="52">
        <f t="shared" si="0"/>
        <v>91.891891891891902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155152.91</v>
      </c>
      <c r="E133" s="51">
        <f t="shared" si="30"/>
        <v>217237.23</v>
      </c>
      <c r="F133" s="52">
        <f t="shared" ref="F133:F223" si="31">IF(D133&lt;&gt;0,IF(E133/D133&gt;=100,"&gt;&gt;100",E133/D133*100),"-")</f>
        <v>140.01492463144908</v>
      </c>
    </row>
    <row r="134" spans="1:6" ht="24" x14ac:dyDescent="0.2">
      <c r="A134" s="53">
        <v>671</v>
      </c>
      <c r="B134" s="232" t="s">
        <v>314</v>
      </c>
      <c r="C134" s="50" t="s">
        <v>315</v>
      </c>
      <c r="D134" s="51">
        <f t="shared" ref="D134:E134" si="32">SUM(D135:D137)</f>
        <v>155152.91</v>
      </c>
      <c r="E134" s="51">
        <f t="shared" si="32"/>
        <v>217237.23</v>
      </c>
      <c r="F134" s="52">
        <f t="shared" si="31"/>
        <v>140.01492463144908</v>
      </c>
    </row>
    <row r="135" spans="1:6" ht="12.75" customHeight="1" x14ac:dyDescent="0.2">
      <c r="A135" s="53">
        <v>6711</v>
      </c>
      <c r="B135" s="85" t="s">
        <v>316</v>
      </c>
      <c r="C135" s="50" t="s">
        <v>317</v>
      </c>
      <c r="D135" s="242">
        <v>155152.91</v>
      </c>
      <c r="E135" s="242">
        <v>217237.23</v>
      </c>
      <c r="F135" s="52">
        <f t="shared" si="31"/>
        <v>140.01492463144908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1907.4</v>
      </c>
      <c r="E139" s="51">
        <f t="shared" si="33"/>
        <v>3171.5</v>
      </c>
      <c r="F139" s="52">
        <f t="shared" si="31"/>
        <v>166.2734612561602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1907.4</v>
      </c>
      <c r="E150" s="242">
        <v>3171.5</v>
      </c>
      <c r="F150" s="52">
        <f t="shared" si="31"/>
        <v>166.2734612561602</v>
      </c>
    </row>
    <row r="151" spans="1:6" ht="12.75" customHeight="1" x14ac:dyDescent="0.2">
      <c r="A151" s="53">
        <v>3</v>
      </c>
      <c r="B151" s="85" t="s">
        <v>348</v>
      </c>
      <c r="C151" s="50" t="s">
        <v>56</v>
      </c>
      <c r="D151" s="51">
        <f t="shared" ref="D151:E151" si="35">D152+D163+D196+D215+D224+D252+D263</f>
        <v>2195802.5900000003</v>
      </c>
      <c r="E151" s="51">
        <f t="shared" si="35"/>
        <v>2554850.69</v>
      </c>
      <c r="F151" s="52">
        <f t="shared" si="31"/>
        <v>116.35156555671972</v>
      </c>
    </row>
    <row r="152" spans="1:6" ht="12.75" customHeight="1" x14ac:dyDescent="0.2">
      <c r="A152" s="53">
        <v>31</v>
      </c>
      <c r="B152" s="85" t="s">
        <v>349</v>
      </c>
      <c r="C152" s="50" t="s">
        <v>35</v>
      </c>
      <c r="D152" s="51">
        <f t="shared" ref="D152:E152" si="36">D153+D158+D159</f>
        <v>1962456.62</v>
      </c>
      <c r="E152" s="51">
        <f t="shared" si="36"/>
        <v>2301297.27</v>
      </c>
      <c r="F152" s="52">
        <f t="shared" si="31"/>
        <v>117.26614726393289</v>
      </c>
    </row>
    <row r="153" spans="1:6" ht="12.75" customHeight="1" x14ac:dyDescent="0.2">
      <c r="A153" s="53">
        <v>311</v>
      </c>
      <c r="B153" s="85" t="s">
        <v>350</v>
      </c>
      <c r="C153" s="50" t="s">
        <v>351</v>
      </c>
      <c r="D153" s="51">
        <f t="shared" ref="D153:E153" si="37">SUM(D154:D157)</f>
        <v>1609072.87</v>
      </c>
      <c r="E153" s="51">
        <f t="shared" si="37"/>
        <v>1898031.58</v>
      </c>
      <c r="F153" s="52">
        <f t="shared" si="31"/>
        <v>117.95808725555108</v>
      </c>
    </row>
    <row r="154" spans="1:6" ht="12.75" customHeight="1" x14ac:dyDescent="0.2">
      <c r="A154" s="53">
        <v>3111</v>
      </c>
      <c r="B154" s="85" t="s">
        <v>352</v>
      </c>
      <c r="C154" s="50" t="s">
        <v>353</v>
      </c>
      <c r="D154" s="242">
        <v>1609072.87</v>
      </c>
      <c r="E154" s="242">
        <v>1898031.58</v>
      </c>
      <c r="F154" s="52">
        <f t="shared" si="31"/>
        <v>117.95808725555108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88035.3</v>
      </c>
      <c r="E158" s="242">
        <v>90150.12</v>
      </c>
      <c r="F158" s="52">
        <f t="shared" si="31"/>
        <v>102.4022409192676</v>
      </c>
    </row>
    <row r="159" spans="1:6" ht="12.75" customHeight="1" x14ac:dyDescent="0.2">
      <c r="A159" s="53">
        <v>313</v>
      </c>
      <c r="B159" s="85" t="s">
        <v>362</v>
      </c>
      <c r="C159" s="50" t="s">
        <v>363</v>
      </c>
      <c r="D159" s="51">
        <f t="shared" ref="D159:E159" si="38">SUM(D160:D162)</f>
        <v>265348.45</v>
      </c>
      <c r="E159" s="51">
        <f t="shared" si="38"/>
        <v>313115.57</v>
      </c>
      <c r="F159" s="52">
        <f t="shared" si="31"/>
        <v>118.00165782012293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265348.45</v>
      </c>
      <c r="E161" s="242">
        <v>313115.57</v>
      </c>
      <c r="F161" s="52">
        <f t="shared" si="31"/>
        <v>118.00165782012293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232006.95000000004</v>
      </c>
      <c r="E163" s="51">
        <f t="shared" si="39"/>
        <v>253156.86000000002</v>
      </c>
      <c r="F163" s="52">
        <f t="shared" si="31"/>
        <v>109.11606742815245</v>
      </c>
    </row>
    <row r="164" spans="1:6" ht="12.75" customHeight="1" x14ac:dyDescent="0.2">
      <c r="A164" s="53">
        <v>321</v>
      </c>
      <c r="B164" s="85" t="s">
        <v>371</v>
      </c>
      <c r="C164" s="50" t="s">
        <v>372</v>
      </c>
      <c r="D164" s="51">
        <f t="shared" ref="D164:E164" si="40">SUM(D165:D168)</f>
        <v>65152.61</v>
      </c>
      <c r="E164" s="51">
        <f t="shared" si="40"/>
        <v>48471.920000000006</v>
      </c>
      <c r="F164" s="52">
        <f t="shared" si="31"/>
        <v>74.397510706017769</v>
      </c>
    </row>
    <row r="165" spans="1:6" ht="12.75" customHeight="1" x14ac:dyDescent="0.2">
      <c r="A165" s="53">
        <v>3211</v>
      </c>
      <c r="B165" s="85" t="s">
        <v>373</v>
      </c>
      <c r="C165" s="50" t="s">
        <v>374</v>
      </c>
      <c r="D165" s="242">
        <v>15750.23</v>
      </c>
      <c r="E165" s="242">
        <v>4298.34</v>
      </c>
      <c r="F165" s="52">
        <f t="shared" si="31"/>
        <v>27.290649088933943</v>
      </c>
    </row>
    <row r="166" spans="1:6" ht="12.75" customHeight="1" x14ac:dyDescent="0.2">
      <c r="A166" s="53">
        <v>3212</v>
      </c>
      <c r="B166" s="85" t="s">
        <v>375</v>
      </c>
      <c r="C166" s="50" t="s">
        <v>376</v>
      </c>
      <c r="D166" s="242">
        <v>47079.68</v>
      </c>
      <c r="E166" s="242">
        <v>43391.29</v>
      </c>
      <c r="F166" s="52">
        <f t="shared" si="31"/>
        <v>92.165643436828802</v>
      </c>
    </row>
    <row r="167" spans="1:6" ht="12.75" customHeight="1" x14ac:dyDescent="0.2">
      <c r="A167" s="53">
        <v>3213</v>
      </c>
      <c r="B167" s="85" t="s">
        <v>377</v>
      </c>
      <c r="C167" s="50" t="s">
        <v>378</v>
      </c>
      <c r="D167" s="242">
        <v>2322.6999999999998</v>
      </c>
      <c r="E167" s="242">
        <v>782.29</v>
      </c>
      <c r="F167" s="52">
        <f t="shared" si="31"/>
        <v>33.680199767511951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104869.92000000001</v>
      </c>
      <c r="E169" s="51">
        <f t="shared" si="41"/>
        <v>89448.459999999992</v>
      </c>
      <c r="F169" s="52">
        <f t="shared" si="31"/>
        <v>85.294677444208958</v>
      </c>
    </row>
    <row r="170" spans="1:6" ht="12.75" customHeight="1" x14ac:dyDescent="0.2">
      <c r="A170" s="53">
        <v>3221</v>
      </c>
      <c r="B170" s="85" t="s">
        <v>383</v>
      </c>
      <c r="C170" s="50" t="s">
        <v>384</v>
      </c>
      <c r="D170" s="242">
        <v>11139.29</v>
      </c>
      <c r="E170" s="242">
        <v>10452.549999999999</v>
      </c>
      <c r="F170" s="52">
        <f t="shared" si="31"/>
        <v>93.834975119599179</v>
      </c>
    </row>
    <row r="171" spans="1:6" ht="12.75" customHeight="1" x14ac:dyDescent="0.2">
      <c r="A171" s="53">
        <v>3222</v>
      </c>
      <c r="B171" s="85" t="s">
        <v>385</v>
      </c>
      <c r="C171" s="50" t="s">
        <v>386</v>
      </c>
      <c r="D171" s="242">
        <v>9949.34</v>
      </c>
      <c r="E171" s="242">
        <v>7019.76</v>
      </c>
      <c r="F171" s="52">
        <f t="shared" si="31"/>
        <v>70.55503179105348</v>
      </c>
    </row>
    <row r="172" spans="1:6" ht="12.75" customHeight="1" x14ac:dyDescent="0.2">
      <c r="A172" s="53">
        <v>3223</v>
      </c>
      <c r="B172" s="85" t="s">
        <v>387</v>
      </c>
      <c r="C172" s="50" t="s">
        <v>388</v>
      </c>
      <c r="D172" s="242">
        <v>70757.13</v>
      </c>
      <c r="E172" s="242">
        <v>64259.5</v>
      </c>
      <c r="F172" s="52">
        <f t="shared" si="31"/>
        <v>90.816996110497968</v>
      </c>
    </row>
    <row r="173" spans="1:6" ht="12.75" customHeight="1" x14ac:dyDescent="0.2">
      <c r="A173" s="53">
        <v>3224</v>
      </c>
      <c r="B173" s="85" t="s">
        <v>389</v>
      </c>
      <c r="C173" s="50" t="s">
        <v>390</v>
      </c>
      <c r="D173" s="242">
        <v>11832.54</v>
      </c>
      <c r="E173" s="242">
        <v>7279.12</v>
      </c>
      <c r="F173" s="52">
        <f t="shared" si="31"/>
        <v>61.517814433756399</v>
      </c>
    </row>
    <row r="174" spans="1:6" ht="12.75" customHeight="1" x14ac:dyDescent="0.2">
      <c r="A174" s="53">
        <v>3225</v>
      </c>
      <c r="B174" s="85" t="s">
        <v>391</v>
      </c>
      <c r="C174" s="50" t="s">
        <v>392</v>
      </c>
      <c r="D174" s="242">
        <v>677.37</v>
      </c>
      <c r="E174" s="242">
        <v>347.58</v>
      </c>
      <c r="F174" s="52">
        <f t="shared" si="31"/>
        <v>51.313167102174582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514.25</v>
      </c>
      <c r="E176" s="242">
        <v>89.95</v>
      </c>
      <c r="F176" s="52">
        <f t="shared" si="31"/>
        <v>17.491492464754497</v>
      </c>
    </row>
    <row r="177" spans="1:6" ht="12.75" customHeight="1" x14ac:dyDescent="0.2">
      <c r="A177" s="53">
        <v>323</v>
      </c>
      <c r="B177" s="85" t="s">
        <v>397</v>
      </c>
      <c r="C177" s="50" t="s">
        <v>398</v>
      </c>
      <c r="D177" s="51">
        <f t="shared" ref="D177:E177" si="42">SUM(D178:D186)</f>
        <v>54727.79</v>
      </c>
      <c r="E177" s="51">
        <f t="shared" si="42"/>
        <v>106447.92000000001</v>
      </c>
      <c r="F177" s="52">
        <f t="shared" si="31"/>
        <v>194.50432769165354</v>
      </c>
    </row>
    <row r="178" spans="1:6" ht="12.75" customHeight="1" x14ac:dyDescent="0.2">
      <c r="A178" s="53">
        <v>3231</v>
      </c>
      <c r="B178" s="85" t="s">
        <v>399</v>
      </c>
      <c r="C178" s="50" t="s">
        <v>400</v>
      </c>
      <c r="D178" s="242">
        <v>10161.459999999999</v>
      </c>
      <c r="E178" s="242">
        <v>23379.37</v>
      </c>
      <c r="F178" s="52">
        <f t="shared" si="31"/>
        <v>230.07884693734954</v>
      </c>
    </row>
    <row r="179" spans="1:6" ht="12.75" customHeight="1" x14ac:dyDescent="0.2">
      <c r="A179" s="53">
        <v>3232</v>
      </c>
      <c r="B179" s="85" t="s">
        <v>401</v>
      </c>
      <c r="C179" s="50" t="s">
        <v>402</v>
      </c>
      <c r="D179" s="242">
        <v>13249.14</v>
      </c>
      <c r="E179" s="242">
        <v>56952.18</v>
      </c>
      <c r="F179" s="52">
        <f t="shared" si="31"/>
        <v>429.85567365127099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18281.29</v>
      </c>
      <c r="E181" s="242">
        <v>17925.830000000002</v>
      </c>
      <c r="F181" s="52">
        <f t="shared" si="31"/>
        <v>98.055607673200313</v>
      </c>
    </row>
    <row r="182" spans="1:6" ht="12.75" customHeight="1" x14ac:dyDescent="0.2">
      <c r="A182" s="53">
        <v>3235</v>
      </c>
      <c r="B182" s="85" t="s">
        <v>407</v>
      </c>
      <c r="C182" s="50" t="s">
        <v>408</v>
      </c>
      <c r="D182" s="242">
        <v>735.5</v>
      </c>
      <c r="E182" s="242">
        <v>667.91</v>
      </c>
      <c r="F182" s="52">
        <f t="shared" si="31"/>
        <v>90.810333106730113</v>
      </c>
    </row>
    <row r="183" spans="1:6" ht="12.75" customHeight="1" x14ac:dyDescent="0.2">
      <c r="A183" s="53">
        <v>3236</v>
      </c>
      <c r="B183" s="85" t="s">
        <v>409</v>
      </c>
      <c r="C183" s="50" t="s">
        <v>410</v>
      </c>
      <c r="D183" s="242">
        <v>5793.57</v>
      </c>
      <c r="E183" s="242">
        <v>145.63</v>
      </c>
      <c r="F183" s="52">
        <f t="shared" si="31"/>
        <v>2.5136487519784865</v>
      </c>
    </row>
    <row r="184" spans="1:6" ht="12.75" customHeight="1" x14ac:dyDescent="0.2">
      <c r="A184" s="53">
        <v>3237</v>
      </c>
      <c r="B184" s="85" t="s">
        <v>411</v>
      </c>
      <c r="C184" s="50" t="s">
        <v>412</v>
      </c>
      <c r="D184" s="242">
        <v>3673.62</v>
      </c>
      <c r="E184" s="242">
        <v>3913.1</v>
      </c>
      <c r="F184" s="52">
        <f t="shared" si="31"/>
        <v>106.51891050244717</v>
      </c>
    </row>
    <row r="185" spans="1:6" ht="12.75" customHeight="1" x14ac:dyDescent="0.2">
      <c r="A185" s="53">
        <v>3238</v>
      </c>
      <c r="B185" s="85" t="s">
        <v>413</v>
      </c>
      <c r="C185" s="50" t="s">
        <v>414</v>
      </c>
      <c r="D185" s="242">
        <v>1558.15</v>
      </c>
      <c r="E185" s="242">
        <v>3003.22</v>
      </c>
      <c r="F185" s="52">
        <f t="shared" si="31"/>
        <v>192.74267560889513</v>
      </c>
    </row>
    <row r="186" spans="1:6" ht="12.75" customHeight="1" x14ac:dyDescent="0.2">
      <c r="A186" s="53">
        <v>3239</v>
      </c>
      <c r="B186" s="85" t="s">
        <v>415</v>
      </c>
      <c r="C186" s="50" t="s">
        <v>416</v>
      </c>
      <c r="D186" s="242">
        <v>1275.06</v>
      </c>
      <c r="E186" s="242">
        <v>460.68</v>
      </c>
      <c r="F186" s="52">
        <f t="shared" si="31"/>
        <v>36.130064467554469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7256.630000000001</v>
      </c>
      <c r="E188" s="51">
        <f t="shared" si="43"/>
        <v>8788.56</v>
      </c>
      <c r="F188" s="52">
        <f t="shared" si="31"/>
        <v>121.11076353624202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1381.91</v>
      </c>
      <c r="E190" s="242">
        <v>2346.87</v>
      </c>
      <c r="F190" s="52">
        <f t="shared" si="31"/>
        <v>169.82799169265726</v>
      </c>
    </row>
    <row r="191" spans="1:6" ht="12.75" customHeight="1" x14ac:dyDescent="0.2">
      <c r="A191" s="53">
        <v>3293</v>
      </c>
      <c r="B191" s="85" t="s">
        <v>425</v>
      </c>
      <c r="C191" s="50" t="s">
        <v>426</v>
      </c>
      <c r="D191" s="242">
        <v>1226.2</v>
      </c>
      <c r="E191" s="242">
        <v>1427.84</v>
      </c>
      <c r="F191" s="52">
        <f t="shared" si="31"/>
        <v>116.44429946175174</v>
      </c>
    </row>
    <row r="192" spans="1:6" ht="12.75" customHeight="1" x14ac:dyDescent="0.2">
      <c r="A192" s="53">
        <v>3294</v>
      </c>
      <c r="B192" s="85" t="s">
        <v>427</v>
      </c>
      <c r="C192" s="50" t="s">
        <v>428</v>
      </c>
      <c r="D192" s="242">
        <v>94.73</v>
      </c>
      <c r="E192" s="242">
        <v>60</v>
      </c>
      <c r="F192" s="52">
        <f t="shared" si="31"/>
        <v>63.337907737781066</v>
      </c>
    </row>
    <row r="193" spans="1:6" ht="12.75" customHeight="1" x14ac:dyDescent="0.2">
      <c r="A193" s="53">
        <v>3295</v>
      </c>
      <c r="B193" s="85" t="s">
        <v>429</v>
      </c>
      <c r="C193" s="50" t="s">
        <v>430</v>
      </c>
      <c r="D193" s="242">
        <v>2421.94</v>
      </c>
      <c r="E193" s="242">
        <v>2648.38</v>
      </c>
      <c r="F193" s="52">
        <f t="shared" si="31"/>
        <v>109.34952971584764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2131.85</v>
      </c>
      <c r="E195" s="242">
        <v>2305.4699999999998</v>
      </c>
      <c r="F195" s="52">
        <f t="shared" si="31"/>
        <v>108.14410019466661</v>
      </c>
    </row>
    <row r="196" spans="1:6" ht="12.75" customHeight="1" x14ac:dyDescent="0.2">
      <c r="A196" s="53">
        <v>34</v>
      </c>
      <c r="B196" s="232" t="s">
        <v>435</v>
      </c>
      <c r="C196" s="50" t="s">
        <v>436</v>
      </c>
      <c r="D196" s="51">
        <f t="shared" ref="D196:E196" si="44">D197+D202+D210</f>
        <v>702.06000000000006</v>
      </c>
      <c r="E196" s="51">
        <f t="shared" si="44"/>
        <v>116.56</v>
      </c>
      <c r="F196" s="52">
        <f t="shared" si="31"/>
        <v>16.602569580947495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702.06000000000006</v>
      </c>
      <c r="E210" s="51">
        <f t="shared" si="47"/>
        <v>116.56</v>
      </c>
      <c r="F210" s="52">
        <f t="shared" si="31"/>
        <v>16.602569580947495</v>
      </c>
    </row>
    <row r="211" spans="1:6" ht="12.75" customHeight="1" x14ac:dyDescent="0.2">
      <c r="A211" s="53">
        <v>3431</v>
      </c>
      <c r="B211" s="232" t="s">
        <v>465</v>
      </c>
      <c r="C211" s="50" t="s">
        <v>466</v>
      </c>
      <c r="D211" s="242">
        <v>695.48</v>
      </c>
      <c r="E211" s="242">
        <v>115.69</v>
      </c>
      <c r="F211" s="52">
        <f t="shared" si="31"/>
        <v>16.634554552251682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6.58</v>
      </c>
      <c r="E213" s="242">
        <v>0.87</v>
      </c>
      <c r="F213" s="52">
        <f t="shared" si="31"/>
        <v>13.221884498480243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222.96</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222.96</v>
      </c>
      <c r="E247" s="51">
        <f t="shared" si="62"/>
        <v>0</v>
      </c>
      <c r="F247" s="52">
        <f t="shared" si="61"/>
        <v>0</v>
      </c>
    </row>
    <row r="248" spans="1:6" ht="12.75" customHeight="1" x14ac:dyDescent="0.2">
      <c r="A248" s="53" t="s">
        <v>539</v>
      </c>
      <c r="B248" s="85" t="s">
        <v>202</v>
      </c>
      <c r="C248" s="50" t="s">
        <v>539</v>
      </c>
      <c r="D248" s="242">
        <v>222.96</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414</v>
      </c>
      <c r="E263" s="51">
        <f t="shared" si="68"/>
        <v>280</v>
      </c>
      <c r="F263" s="52">
        <f t="shared" ref="F263:F267" si="69">IF(D263&lt;&gt;0,IF(E263/D263&gt;=100,"&gt;&gt;100",E263/D263*100),"-")</f>
        <v>67.632850241545896</v>
      </c>
    </row>
    <row r="264" spans="1:6" ht="12.75" customHeight="1" x14ac:dyDescent="0.2">
      <c r="A264" s="53">
        <v>381</v>
      </c>
      <c r="B264" s="85" t="s">
        <v>567</v>
      </c>
      <c r="C264" s="50" t="s">
        <v>568</v>
      </c>
      <c r="D264" s="51">
        <f t="shared" ref="D264:E264" si="70">SUM(D265:D267)</f>
        <v>414</v>
      </c>
      <c r="E264" s="51">
        <f t="shared" si="70"/>
        <v>280</v>
      </c>
      <c r="F264" s="52">
        <f t="shared" si="69"/>
        <v>67.632850241545896</v>
      </c>
    </row>
    <row r="265" spans="1:6" ht="12.75" customHeight="1" x14ac:dyDescent="0.2">
      <c r="A265" s="53">
        <v>3811</v>
      </c>
      <c r="B265" s="85" t="s">
        <v>569</v>
      </c>
      <c r="C265" s="50" t="s">
        <v>570</v>
      </c>
      <c r="D265" s="242">
        <v>414</v>
      </c>
      <c r="E265" s="242">
        <v>280</v>
      </c>
      <c r="F265" s="52">
        <f t="shared" si="69"/>
        <v>67.632850241545896</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2195802.5900000003</v>
      </c>
      <c r="E289" s="51">
        <f t="shared" si="79"/>
        <v>2554850.69</v>
      </c>
      <c r="F289" s="52">
        <f t="shared" si="76"/>
        <v>116.35156555671972</v>
      </c>
    </row>
    <row r="290" spans="1:6" ht="12.75" customHeight="1" x14ac:dyDescent="0.2">
      <c r="A290" s="53" t="s">
        <v>608</v>
      </c>
      <c r="B290" s="85" t="s">
        <v>619</v>
      </c>
      <c r="C290" s="50" t="s">
        <v>620</v>
      </c>
      <c r="D290" s="51">
        <f>IF(D6&gt;=D289,D6-D289,0)</f>
        <v>0</v>
      </c>
      <c r="E290" s="51">
        <f>IF(E6&gt;=E289,E6-E289,0)</f>
        <v>12731.689999999478</v>
      </c>
      <c r="F290" s="52" t="str">
        <f t="shared" si="76"/>
        <v>-</v>
      </c>
    </row>
    <row r="291" spans="1:6" ht="12.75" customHeight="1" x14ac:dyDescent="0.2">
      <c r="A291" s="53" t="s">
        <v>608</v>
      </c>
      <c r="B291" s="85" t="s">
        <v>621</v>
      </c>
      <c r="C291" s="50" t="s">
        <v>622</v>
      </c>
      <c r="D291" s="51">
        <f>IF(D289&gt;=D6,D289-D6,0)</f>
        <v>41632.470000000671</v>
      </c>
      <c r="E291" s="51">
        <f>IF(E289&gt;=E6,E289-E6,0)</f>
        <v>0</v>
      </c>
      <c r="F291" s="52">
        <f t="shared" si="76"/>
        <v>0</v>
      </c>
    </row>
    <row r="292" spans="1:6" ht="12.75" customHeight="1" x14ac:dyDescent="0.2">
      <c r="A292" s="53">
        <v>92211</v>
      </c>
      <c r="B292" s="85" t="s">
        <v>623</v>
      </c>
      <c r="C292" s="50" t="s">
        <v>624</v>
      </c>
      <c r="D292" s="242">
        <v>58817.75</v>
      </c>
      <c r="E292" s="242">
        <v>15395.24</v>
      </c>
      <c r="F292" s="52">
        <f t="shared" si="76"/>
        <v>26.174479642624888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31201</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31201</v>
      </c>
      <c r="F311" s="52" t="str">
        <f t="shared" si="81"/>
        <v>-</v>
      </c>
    </row>
    <row r="312" spans="1:6" ht="12.75" customHeight="1" x14ac:dyDescent="0.2">
      <c r="A312" s="53">
        <v>721</v>
      </c>
      <c r="B312" s="85" t="s">
        <v>662</v>
      </c>
      <c r="C312" s="50" t="s">
        <v>663</v>
      </c>
      <c r="D312" s="51">
        <f t="shared" ref="D312:E312" si="86">SUM(D313:D316)</f>
        <v>0</v>
      </c>
      <c r="E312" s="51">
        <f t="shared" si="86"/>
        <v>31201</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v>31201</v>
      </c>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9729.17</v>
      </c>
      <c r="E350" s="51">
        <f t="shared" si="95"/>
        <v>5554.41</v>
      </c>
      <c r="F350" s="52">
        <f t="shared" si="81"/>
        <v>57.090275943374401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9729.17</v>
      </c>
      <c r="E363" s="51">
        <f t="shared" si="99"/>
        <v>5554.41</v>
      </c>
      <c r="F363" s="52">
        <f t="shared" si="81"/>
        <v>57.090275943374401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7905.1</v>
      </c>
      <c r="E369" s="51">
        <f t="shared" si="101"/>
        <v>4262.74</v>
      </c>
      <c r="F369" s="52">
        <f t="shared" si="81"/>
        <v>53.923922531024274</v>
      </c>
    </row>
    <row r="370" spans="1:6" ht="12.75" customHeight="1" x14ac:dyDescent="0.2">
      <c r="A370" s="53">
        <v>4221</v>
      </c>
      <c r="B370" s="85" t="s">
        <v>674</v>
      </c>
      <c r="C370" s="50" t="s">
        <v>766</v>
      </c>
      <c r="D370" s="242">
        <v>2603.9299999999998</v>
      </c>
      <c r="E370" s="242">
        <v>480.31</v>
      </c>
      <c r="F370" s="52">
        <f t="shared" si="81"/>
        <v>18.445580334340786</v>
      </c>
    </row>
    <row r="371" spans="1:6" ht="12.75" customHeight="1" x14ac:dyDescent="0.2">
      <c r="A371" s="53">
        <v>4222</v>
      </c>
      <c r="B371" s="85" t="s">
        <v>767</v>
      </c>
      <c r="C371" s="50" t="s">
        <v>768</v>
      </c>
      <c r="D371" s="242">
        <v>711.7</v>
      </c>
      <c r="E371" s="242"/>
      <c r="F371" s="52">
        <f t="shared" si="81"/>
        <v>0</v>
      </c>
    </row>
    <row r="372" spans="1:6" ht="12.75" customHeight="1" x14ac:dyDescent="0.2">
      <c r="A372" s="53">
        <v>4223</v>
      </c>
      <c r="B372" s="85" t="s">
        <v>678</v>
      </c>
      <c r="C372" s="50" t="s">
        <v>769</v>
      </c>
      <c r="D372" s="242">
        <v>3158.97</v>
      </c>
      <c r="E372" s="242">
        <v>2440</v>
      </c>
      <c r="F372" s="52">
        <f t="shared" si="81"/>
        <v>77.240366321934047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481.15</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949.35</v>
      </c>
      <c r="E376" s="242">
        <v>1342.43</v>
      </c>
      <c r="F376" s="52">
        <f t="shared" si="81"/>
        <v>141.40517195976196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1824.07</v>
      </c>
      <c r="E383" s="51">
        <f t="shared" si="103"/>
        <v>1291.67</v>
      </c>
      <c r="F383" s="52">
        <f t="shared" si="81"/>
        <v>70.812523642184786</v>
      </c>
    </row>
    <row r="384" spans="1:6" ht="12.75" customHeight="1" x14ac:dyDescent="0.2">
      <c r="A384" s="53">
        <v>4241</v>
      </c>
      <c r="B384" s="85" t="s">
        <v>783</v>
      </c>
      <c r="C384" s="50" t="s">
        <v>784</v>
      </c>
      <c r="D384" s="242">
        <v>1824.07</v>
      </c>
      <c r="E384" s="242">
        <v>1291.67</v>
      </c>
      <c r="F384" s="52">
        <f t="shared" si="81"/>
        <v>70.812523642184786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25646.59</v>
      </c>
      <c r="F407" s="52" t="str">
        <f t="shared" si="81"/>
        <v>-</v>
      </c>
    </row>
    <row r="408" spans="1:6" ht="12.75" customHeight="1" x14ac:dyDescent="0.2">
      <c r="A408" s="53" t="s">
        <v>608</v>
      </c>
      <c r="B408" s="85" t="s">
        <v>821</v>
      </c>
      <c r="C408" s="50" t="s">
        <v>822</v>
      </c>
      <c r="D408" s="51">
        <f t="shared" ref="D408:E408" si="111">IF(D350&gt;=D298,D350-D298,0)</f>
        <v>9729.17</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33344.78</v>
      </c>
      <c r="E410" s="242">
        <v>41283.919999999998</v>
      </c>
      <c r="F410" s="52">
        <f t="shared" si="81"/>
        <v>123.8092439056428</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2154170.1199999996</v>
      </c>
      <c r="E412" s="51">
        <f>E6+E298</f>
        <v>2598783.3799999994</v>
      </c>
      <c r="F412" s="52">
        <f t="shared" si="81"/>
        <v>120.6396540306668</v>
      </c>
    </row>
    <row r="413" spans="1:6" ht="12.75" customHeight="1" x14ac:dyDescent="0.2">
      <c r="A413" s="53" t="s">
        <v>608</v>
      </c>
      <c r="B413" s="85" t="s">
        <v>831</v>
      </c>
      <c r="C413" s="50" t="s">
        <v>832</v>
      </c>
      <c r="D413" s="51">
        <f t="shared" ref="D413:E413" si="112">D289+D350</f>
        <v>2205531.7600000002</v>
      </c>
      <c r="E413" s="51">
        <f t="shared" si="112"/>
        <v>2560405.1</v>
      </c>
      <c r="F413" s="52">
        <f t="shared" si="81"/>
        <v>116.09014870862705</v>
      </c>
    </row>
    <row r="414" spans="1:6" ht="12.75" customHeight="1" x14ac:dyDescent="0.2">
      <c r="A414" s="53" t="s">
        <v>608</v>
      </c>
      <c r="B414" s="85" t="s">
        <v>833</v>
      </c>
      <c r="C414" s="50" t="s">
        <v>834</v>
      </c>
      <c r="D414" s="51">
        <f t="shared" ref="D414:E414" si="113">IF(D412&gt;=D413,D412-D413,0)</f>
        <v>0</v>
      </c>
      <c r="E414" s="51">
        <f t="shared" si="113"/>
        <v>38378.279999999329</v>
      </c>
      <c r="F414" s="52" t="str">
        <f t="shared" si="81"/>
        <v>-</v>
      </c>
    </row>
    <row r="415" spans="1:6" ht="12.75" customHeight="1" x14ac:dyDescent="0.2">
      <c r="A415" s="53" t="s">
        <v>608</v>
      </c>
      <c r="B415" s="85" t="s">
        <v>835</v>
      </c>
      <c r="C415" s="50" t="s">
        <v>836</v>
      </c>
      <c r="D415" s="51">
        <f t="shared" ref="D415:E415" si="114">IF(D413&gt;=D412,D413-D412,0)</f>
        <v>51361.640000000596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25472.97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25888.68</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2154170.1199999996</v>
      </c>
      <c r="E639" s="51">
        <f t="shared" si="180"/>
        <v>2598783.3799999994</v>
      </c>
      <c r="F639" s="52">
        <f t="shared" si="119"/>
        <v>120.6396540306668</v>
      </c>
    </row>
    <row r="640" spans="1:6" ht="12.75" customHeight="1" x14ac:dyDescent="0.2">
      <c r="A640" s="53" t="s">
        <v>608</v>
      </c>
      <c r="B640" s="85" t="s">
        <v>1277</v>
      </c>
      <c r="C640" s="50" t="s">
        <v>1278</v>
      </c>
      <c r="D640" s="51">
        <f t="shared" ref="D640:E640" si="181">D413+D528</f>
        <v>2205531.7600000002</v>
      </c>
      <c r="E640" s="51">
        <f t="shared" si="181"/>
        <v>2560405.1</v>
      </c>
      <c r="F640" s="52">
        <f t="shared" si="119"/>
        <v>116.09014870862705</v>
      </c>
    </row>
    <row r="641" spans="1:6" ht="12.75" customHeight="1" x14ac:dyDescent="0.2">
      <c r="A641" s="53" t="s">
        <v>608</v>
      </c>
      <c r="B641" s="85" t="s">
        <v>1279</v>
      </c>
      <c r="C641" s="50" t="s">
        <v>1280</v>
      </c>
      <c r="D641" s="51">
        <f t="shared" ref="D641:E641" si="182">IF(D639&gt;=D640,D639-D640,0)</f>
        <v>0</v>
      </c>
      <c r="E641" s="51">
        <f t="shared" si="182"/>
        <v>38378.279999999329</v>
      </c>
      <c r="F641" s="52" t="str">
        <f t="shared" si="119"/>
        <v>-</v>
      </c>
    </row>
    <row r="642" spans="1:6" ht="12.75" customHeight="1" x14ac:dyDescent="0.2">
      <c r="A642" s="53" t="s">
        <v>608</v>
      </c>
      <c r="B642" s="85" t="s">
        <v>1281</v>
      </c>
      <c r="C642" s="50" t="s">
        <v>1282</v>
      </c>
      <c r="D642" s="51">
        <f t="shared" ref="D642:E642" si="183">IF(D640&gt;=D639,D640-D639,0)</f>
        <v>51361.640000000596</v>
      </c>
      <c r="E642" s="51">
        <f t="shared" si="183"/>
        <v>0</v>
      </c>
      <c r="F642" s="52">
        <f t="shared" si="119"/>
        <v>0</v>
      </c>
    </row>
    <row r="643" spans="1:6" ht="24" x14ac:dyDescent="0.2">
      <c r="A643" s="60" t="s">
        <v>1283</v>
      </c>
      <c r="B643" s="85" t="s">
        <v>1284</v>
      </c>
      <c r="C643" s="61" t="s">
        <v>1283</v>
      </c>
      <c r="D643" s="51">
        <f t="shared" ref="D643:E643" si="184">IF(D416-D417+D637-D638&gt;=0,D416-D417+D637-D638,0)</f>
        <v>25472.97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25888.68</v>
      </c>
      <c r="F644" s="52" t="str">
        <f t="shared" si="119"/>
        <v>-</v>
      </c>
    </row>
    <row r="645" spans="1:6" ht="24" x14ac:dyDescent="0.2">
      <c r="A645" s="53" t="s">
        <v>608</v>
      </c>
      <c r="B645" s="85" t="s">
        <v>1287</v>
      </c>
      <c r="C645" s="50" t="s">
        <v>1288</v>
      </c>
      <c r="D645" s="51">
        <f t="shared" ref="D645:E645" si="186">IF(D641+D643-D642-D644&gt;=0,D641+D643-D642-D644,0)</f>
        <v>0</v>
      </c>
      <c r="E645" s="51">
        <f t="shared" si="186"/>
        <v>12489.599999999329</v>
      </c>
      <c r="F645" s="52" t="str">
        <f t="shared" si="119"/>
        <v>-</v>
      </c>
    </row>
    <row r="646" spans="1:6" ht="24" x14ac:dyDescent="0.2">
      <c r="A646" s="53" t="s">
        <v>608</v>
      </c>
      <c r="B646" s="85" t="s">
        <v>1289</v>
      </c>
      <c r="C646" s="50" t="s">
        <v>1290</v>
      </c>
      <c r="D646" s="51">
        <f t="shared" ref="D646:E646" si="187">IF(D642+D644-D641-D643&gt;=0,D642+D644-D641-D643,0)</f>
        <v>25888.670000000595</v>
      </c>
      <c r="E646" s="51">
        <f t="shared" si="187"/>
        <v>0</v>
      </c>
      <c r="F646" s="52">
        <f t="shared" si="119"/>
        <v>0</v>
      </c>
    </row>
    <row r="647" spans="1:6" ht="24" x14ac:dyDescent="0.2">
      <c r="A647" s="55" t="s">
        <v>1291</v>
      </c>
      <c r="B647" s="233" t="s">
        <v>1292</v>
      </c>
      <c r="C647" s="56" t="s">
        <v>1291</v>
      </c>
      <c r="D647" s="243">
        <v>162412.13</v>
      </c>
      <c r="E647" s="243">
        <v>191558.57</v>
      </c>
      <c r="F647" s="57">
        <f t="shared" si="119"/>
        <v>117.94597484806091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50203.97</v>
      </c>
      <c r="E649" s="242">
        <v>5594.12</v>
      </c>
      <c r="F649" s="52">
        <f t="shared" ref="F649:F724" si="188">IF(D649&lt;&gt;0,IF(E649/D649&gt;=100,"&gt;&gt;100",E649/D649*100),"-")</f>
        <v>11.142784126434622</v>
      </c>
    </row>
    <row r="650" spans="1:6" ht="12.75" customHeight="1" x14ac:dyDescent="0.2">
      <c r="A650" s="53" t="s">
        <v>1296</v>
      </c>
      <c r="B650" s="85" t="s">
        <v>1297</v>
      </c>
      <c r="C650" s="50" t="s">
        <v>1296</v>
      </c>
      <c r="D650" s="242">
        <v>181032.99</v>
      </c>
      <c r="E650" s="242">
        <v>161044.17000000001</v>
      </c>
      <c r="F650" s="52">
        <f t="shared" si="188"/>
        <v>88.958465526090038</v>
      </c>
    </row>
    <row r="651" spans="1:6" ht="12.75" customHeight="1" x14ac:dyDescent="0.2">
      <c r="A651" s="53" t="s">
        <v>1298</v>
      </c>
      <c r="B651" s="85" t="s">
        <v>1299</v>
      </c>
      <c r="C651" s="50" t="s">
        <v>1298</v>
      </c>
      <c r="D651" s="242">
        <v>225642.84</v>
      </c>
      <c r="E651" s="242">
        <v>166638.29</v>
      </c>
      <c r="F651" s="52">
        <f t="shared" si="188"/>
        <v>73.850466516021513</v>
      </c>
    </row>
    <row r="652" spans="1:6" ht="24" x14ac:dyDescent="0.2">
      <c r="A652" s="53">
        <v>11</v>
      </c>
      <c r="B652" s="85" t="s">
        <v>1300</v>
      </c>
      <c r="C652" s="50" t="s">
        <v>1301</v>
      </c>
      <c r="D652" s="51">
        <f t="shared" ref="D652:E652" si="189">+D649+D650-D651</f>
        <v>5594.1199999999953</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89</v>
      </c>
      <c r="E654" s="262">
        <v>87</v>
      </c>
      <c r="F654" s="52">
        <f t="shared" si="188"/>
        <v>97.752808988764045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83</v>
      </c>
      <c r="E656" s="262">
        <v>81</v>
      </c>
      <c r="F656" s="52">
        <f t="shared" si="188"/>
        <v>97.590361445783131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799.28</v>
      </c>
      <c r="E663" s="242"/>
      <c r="F663" s="52">
        <f t="shared" si="188"/>
        <v>0</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1914491.96</v>
      </c>
      <c r="E675" s="242">
        <v>2312826.85</v>
      </c>
      <c r="F675" s="52">
        <f t="shared" si="188"/>
        <v>120.80629735316309</v>
      </c>
    </row>
    <row r="676" spans="1:6" ht="24" x14ac:dyDescent="0.2">
      <c r="A676" s="53">
        <v>63613</v>
      </c>
      <c r="B676" s="232" t="s">
        <v>1349</v>
      </c>
      <c r="C676" s="50" t="s">
        <v>1350</v>
      </c>
      <c r="D676" s="242">
        <v>0</v>
      </c>
      <c r="E676" s="242">
        <v>780.93</v>
      </c>
      <c r="F676" s="52" t="str">
        <f t="shared" si="188"/>
        <v>-</v>
      </c>
    </row>
    <row r="677" spans="1:6" ht="24" x14ac:dyDescent="0.2">
      <c r="A677" s="53">
        <v>63622</v>
      </c>
      <c r="B677" s="232" t="s">
        <v>1351</v>
      </c>
      <c r="C677" s="50" t="s">
        <v>1352</v>
      </c>
      <c r="D677" s="242">
        <v>1790.03</v>
      </c>
      <c r="E677" s="242">
        <v>1292.03</v>
      </c>
      <c r="F677" s="52">
        <f t="shared" si="188"/>
        <v>72.179237219487945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36693.15</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12487.92</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13160.46</v>
      </c>
      <c r="E716" s="242">
        <v>12587.15</v>
      </c>
      <c r="F716" s="52">
        <f t="shared" si="188"/>
        <v>95.643693305553157</v>
      </c>
    </row>
    <row r="717" spans="1:6" ht="12.75" customHeight="1" x14ac:dyDescent="0.2">
      <c r="A717" s="53">
        <v>31215</v>
      </c>
      <c r="B717" s="85" t="s">
        <v>1413</v>
      </c>
      <c r="C717" s="50" t="s">
        <v>1414</v>
      </c>
      <c r="D717" s="242">
        <v>1940.4</v>
      </c>
      <c r="E717" s="242">
        <v>2648.64</v>
      </c>
      <c r="F717" s="52">
        <f t="shared" si="188"/>
        <v>136.49969078540505</v>
      </c>
    </row>
    <row r="718" spans="1:6" ht="12.75" customHeight="1" x14ac:dyDescent="0.2">
      <c r="A718" s="53">
        <v>32121</v>
      </c>
      <c r="B718" s="85" t="s">
        <v>1415</v>
      </c>
      <c r="C718" s="50" t="s">
        <v>1416</v>
      </c>
      <c r="D718" s="242">
        <v>47079.68</v>
      </c>
      <c r="E718" s="242">
        <v>43391.29</v>
      </c>
      <c r="F718" s="52">
        <f t="shared" si="188"/>
        <v>92.165643436828802</v>
      </c>
    </row>
    <row r="719" spans="1:6" ht="12.75" customHeight="1" x14ac:dyDescent="0.2">
      <c r="A719" s="53" t="s">
        <v>1417</v>
      </c>
      <c r="B719" s="85" t="s">
        <v>1418</v>
      </c>
      <c r="C719" s="50" t="s">
        <v>1417</v>
      </c>
      <c r="D719" s="242">
        <v>26.75</v>
      </c>
      <c r="E719" s="242"/>
      <c r="F719" s="52">
        <f t="shared" si="188"/>
        <v>0</v>
      </c>
    </row>
    <row r="720" spans="1:6" ht="12.75" customHeight="1" x14ac:dyDescent="0.2">
      <c r="A720" s="53" t="s">
        <v>1419</v>
      </c>
      <c r="B720" s="85" t="s">
        <v>1420</v>
      </c>
      <c r="C720" s="50" t="s">
        <v>1419</v>
      </c>
      <c r="D720" s="242">
        <v>5602.78</v>
      </c>
      <c r="E720" s="242">
        <v>145.63</v>
      </c>
      <c r="F720" s="52">
        <f t="shared" si="188"/>
        <v>2.5992453746176003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687.42</v>
      </c>
      <c r="E722" s="242">
        <v>530.9</v>
      </c>
      <c r="F722" s="52">
        <f t="shared" si="188"/>
        <v>77.230805039131823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2" workbookViewId="0">
      <selection activeCell="E292" sqref="E2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848734.87000000011</v>
      </c>
      <c r="E6" s="229">
        <f t="shared" si="0"/>
        <v>983137.9</v>
      </c>
      <c r="F6" s="230">
        <f t="shared" ref="F6:F260" si="1">IF(D6&gt;0,IF(E6/D6&gt;=100,"&gt;&gt;100",E6/D6*100),"-")</f>
        <v>115.83569083240329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669292.49000000011</v>
      </c>
      <c r="E7" s="104">
        <f t="shared" si="2"/>
        <v>758569.49</v>
      </c>
      <c r="F7" s="93">
        <f t="shared" si="1"/>
        <v>113.33901116983994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429808.52</v>
      </c>
      <c r="E8" s="104">
        <f>E9+E10-E11</f>
        <v>429808.52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429808.52</v>
      </c>
      <c r="E9" s="247">
        <v>429808.52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236652.95000000004</v>
      </c>
      <c r="E12" s="104">
        <f t="shared" si="3"/>
        <v>325929.95</v>
      </c>
      <c r="F12" s="93">
        <f t="shared" si="1"/>
        <v>137.72486250435497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167704.34000000003</v>
      </c>
      <c r="E13" s="104">
        <f t="shared" si="4"/>
        <v>156634.75</v>
      </c>
      <c r="F13" s="93">
        <f t="shared" si="1"/>
        <v>93.399341960977267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507372.94</v>
      </c>
      <c r="E15" s="247">
        <v>499189.56</v>
      </c>
      <c r="F15" s="93">
        <f t="shared" si="1"/>
        <v>98.387107518978056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339668.6</v>
      </c>
      <c r="E18" s="247">
        <v>342554.81</v>
      </c>
      <c r="F18" s="93">
        <f t="shared" si="1"/>
        <v>100.84971351487893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35593.179999999993</v>
      </c>
      <c r="E19" s="104">
        <f t="shared" si="5"/>
        <v>86152.910000000033</v>
      </c>
      <c r="F19" s="93">
        <f t="shared" si="1"/>
        <v>242.04892622687845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209902.66</v>
      </c>
      <c r="E20" s="247">
        <v>268990.73</v>
      </c>
      <c r="F20" s="93">
        <f t="shared" si="1"/>
        <v>128.15022448977064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974.37</v>
      </c>
      <c r="E21" s="247">
        <v>974.37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22472.3</v>
      </c>
      <c r="E22" s="247">
        <v>29442.02</v>
      </c>
      <c r="F22" s="93">
        <f t="shared" si="1"/>
        <v>131.01471589467923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3299.65</v>
      </c>
      <c r="E23" s="247">
        <v>3299.65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30204.25</v>
      </c>
      <c r="E24" s="247">
        <v>31041.75</v>
      </c>
      <c r="F24" s="93">
        <f t="shared" si="1"/>
        <v>102.77278859763112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155596.75</v>
      </c>
      <c r="E26" s="247">
        <v>206325.36</v>
      </c>
      <c r="F26" s="93">
        <f t="shared" si="1"/>
        <v>132.60261541452502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386856.8</v>
      </c>
      <c r="E28" s="247">
        <v>453920.97</v>
      </c>
      <c r="F28" s="93">
        <f t="shared" si="1"/>
        <v>117.33565753529471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3483.9800000000032</v>
      </c>
      <c r="E29" s="104">
        <f t="shared" si="6"/>
        <v>51979.17</v>
      </c>
      <c r="F29" s="93">
        <f t="shared" si="1"/>
        <v>1491.9480019977138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46920.37</v>
      </c>
      <c r="E30" s="247">
        <v>109295.37</v>
      </c>
      <c r="F30" s="93">
        <f t="shared" si="1"/>
        <v>232.93799686575358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43436.39</v>
      </c>
      <c r="E34" s="247">
        <v>57316.2</v>
      </c>
      <c r="F34" s="93">
        <f t="shared" si="1"/>
        <v>131.95433598418285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29871.450000000004</v>
      </c>
      <c r="E35" s="104">
        <f t="shared" si="7"/>
        <v>31163.120000000003</v>
      </c>
      <c r="F35" s="93">
        <f t="shared" si="1"/>
        <v>104.32409541552217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33748.44</v>
      </c>
      <c r="E36" s="247">
        <v>35040.11</v>
      </c>
      <c r="F36" s="93">
        <f t="shared" si="1"/>
        <v>103.8273472788668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2521.73</v>
      </c>
      <c r="E37" s="247">
        <v>2521.73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6398.72</v>
      </c>
      <c r="E40" s="247">
        <v>6398.72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1333.36</v>
      </c>
      <c r="E42" s="247">
        <v>1333.36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1333.36</v>
      </c>
      <c r="E44" s="247">
        <v>1333.36</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7204.39</v>
      </c>
      <c r="E47" s="247">
        <v>7204.39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7204.39</v>
      </c>
      <c r="E50" s="247">
        <v>7204.39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73156.2</v>
      </c>
      <c r="E54" s="247">
        <v>75376.47</v>
      </c>
      <c r="F54" s="93">
        <f t="shared" si="1"/>
        <v>103.03497174538865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73156.2</v>
      </c>
      <c r="E55" s="247">
        <v>75376.47</v>
      </c>
      <c r="F55" s="93">
        <f t="shared" si="1"/>
        <v>103.03497174538865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809.61</v>
      </c>
      <c r="E56" s="104">
        <f t="shared" si="11"/>
        <v>809.61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809.61</v>
      </c>
      <c r="E57" s="247">
        <v>809.61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2021.41</v>
      </c>
      <c r="E63" s="104">
        <f t="shared" si="12"/>
        <v>2021.41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2021.41</v>
      </c>
      <c r="E64" s="247">
        <v>2021.41</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179442.38</v>
      </c>
      <c r="E68" s="104">
        <f t="shared" si="13"/>
        <v>224568.41</v>
      </c>
      <c r="F68" s="93">
        <f t="shared" si="1"/>
        <v>125.14792213522803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5594.12</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5586.12</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5586.12</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11436.13</v>
      </c>
      <c r="E78" s="104">
        <f>E79+SUM(E82:E84)-E85+E86</f>
        <v>4784.42</v>
      </c>
      <c r="F78" s="93">
        <f t="shared" si="1"/>
        <v>41.836005711722414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11436.13</v>
      </c>
      <c r="E86" s="247">
        <v>4784.42</v>
      </c>
      <c r="F86" s="93">
        <f t="shared" si="1"/>
        <v>41.836005711722414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28225.42</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28225.42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162412.13</v>
      </c>
      <c r="E170" s="104">
        <f t="shared" si="29"/>
        <v>191558.57</v>
      </c>
      <c r="F170" s="93">
        <f t="shared" si="1"/>
        <v>117.94597484806091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162412.13</v>
      </c>
      <c r="E173" s="247">
        <v>191558.57</v>
      </c>
      <c r="F173" s="93">
        <f t="shared" si="1"/>
        <v>117.94597484806091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848734.86999999988</v>
      </c>
      <c r="E175" s="104">
        <f t="shared" si="30"/>
        <v>983137.89999999991</v>
      </c>
      <c r="F175" s="93">
        <f t="shared" si="1"/>
        <v>115.8356908324033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205331.05999999997</v>
      </c>
      <c r="E176" s="104">
        <f t="shared" si="31"/>
        <v>212078.80999999997</v>
      </c>
      <c r="F176" s="93">
        <f t="shared" si="1"/>
        <v>103.28627826691199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205331.05999999997</v>
      </c>
      <c r="E177" s="104">
        <f t="shared" si="32"/>
        <v>212078.80999999997</v>
      </c>
      <c r="F177" s="93">
        <f t="shared" si="1"/>
        <v>103.28627826691199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162864.07999999999</v>
      </c>
      <c r="E178" s="247">
        <v>193361.52</v>
      </c>
      <c r="F178" s="93">
        <f t="shared" si="1"/>
        <v>118.72570059647285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31572.22</v>
      </c>
      <c r="E179" s="247">
        <v>15548.96</v>
      </c>
      <c r="F179" s="93">
        <f t="shared" si="1"/>
        <v>49.248864983203582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50.58</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50.58</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10844.18</v>
      </c>
      <c r="E188" s="247">
        <v>3168.33</v>
      </c>
      <c r="F188" s="93">
        <f t="shared" si="1"/>
        <v>29.216870247450704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643403.80999999994</v>
      </c>
      <c r="E237" s="104">
        <f t="shared" si="41"/>
        <v>771059.09</v>
      </c>
      <c r="F237" s="93">
        <f t="shared" si="1"/>
        <v>119.84061611323067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669292.48</v>
      </c>
      <c r="E238" s="104">
        <f t="shared" si="42"/>
        <v>758569.49</v>
      </c>
      <c r="F238" s="93">
        <f t="shared" si="1"/>
        <v>113.33901286325525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669292.48</v>
      </c>
      <c r="E239" s="104">
        <f t="shared" si="43"/>
        <v>758569.49</v>
      </c>
      <c r="F239" s="93">
        <f t="shared" si="1"/>
        <v>113.33901286325525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669292.48</v>
      </c>
      <c r="E240" s="247">
        <v>758569.49</v>
      </c>
      <c r="F240" s="93">
        <f t="shared" si="1"/>
        <v>113.33901286325525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-25888.67</v>
      </c>
      <c r="E245" s="104">
        <f t="shared" si="45"/>
        <v>12489.600000000002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15395.25</v>
      </c>
      <c r="E246" s="104">
        <f t="shared" si="46"/>
        <v>26834.9</v>
      </c>
      <c r="F246" s="93">
        <f t="shared" si="1"/>
        <v>174.30636072814667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15395.25</v>
      </c>
      <c r="E247" s="247">
        <v>26834.9</v>
      </c>
      <c r="F247" s="93">
        <f t="shared" si="1"/>
        <v>174.30636072814667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41283.919999999998</v>
      </c>
      <c r="E250" s="104">
        <f t="shared" si="47"/>
        <v>14345.3</v>
      </c>
      <c r="F250" s="93">
        <f t="shared" si="1"/>
        <v>34.747911535532481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41283.919999999998</v>
      </c>
      <c r="E252" s="247">
        <v>14345.3</v>
      </c>
      <c r="F252" s="93">
        <f t="shared" si="1"/>
        <v>34.747911535532481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28225.42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11436.13</v>
      </c>
      <c r="E268" s="247">
        <v>4781.9799999999996</v>
      </c>
      <c r="F268" s="93">
        <f t="shared" si="50"/>
        <v>41.814669822745984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2.44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28225.42</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10653.69</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194677.37</v>
      </c>
      <c r="E288" s="247">
        <v>212078.81</v>
      </c>
      <c r="F288" s="93">
        <f t="shared" si="50"/>
        <v>108.93860442022614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2.44</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10844.18</v>
      </c>
      <c r="E302" s="247">
        <v>3165.89</v>
      </c>
      <c r="F302" s="93">
        <f t="shared" si="50"/>
        <v>29.19436969876929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05" sqref="E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2205531.7599999998</v>
      </c>
      <c r="E114" s="81">
        <f t="shared" si="22"/>
        <v>2560405.1</v>
      </c>
      <c r="F114" s="63">
        <f t="shared" si="1"/>
        <v>116.09014870862708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2205531.7599999998</v>
      </c>
      <c r="E118" s="81">
        <f t="shared" si="24"/>
        <v>2560405.1</v>
      </c>
      <c r="F118" s="63">
        <f t="shared" si="1"/>
        <v>116.09014870862708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2205531.7599999998</v>
      </c>
      <c r="E120" s="249">
        <v>2560405.1</v>
      </c>
      <c r="F120" s="63">
        <f t="shared" si="1"/>
        <v>116.09014870862708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2205531.7599999998</v>
      </c>
      <c r="E141" s="106">
        <f t="shared" si="28"/>
        <v>2560405.1</v>
      </c>
      <c r="F141" s="82">
        <f t="shared" si="1"/>
        <v>116.09014870862708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26" sqref="H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148905.48000000001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148905.48000000001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148905.48000000001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136314.92000000001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1872.69</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10717.87</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205331.06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2646895.2199999997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13834.3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2627506.5099999998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2345274.15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273432.44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116.56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8683.36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5554.41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2640147.4700000002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21512.59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2613080.4700000002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2314776.71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289455.7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167.14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8680.92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5554.41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212078.80999999959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212078.81000000003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3165.89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208912.92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2025-01-29T06:38:07Z</cp:lastPrinted>
  <dcterms:created xsi:type="dcterms:W3CDTF">2022-04-01T05:14:30Z</dcterms:created>
  <dcterms:modified xsi:type="dcterms:W3CDTF">2025-01-29T06:49:14Z</dcterms:modified>
</cp:coreProperties>
</file>